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4" activeTab="7"/>
  </bookViews>
  <sheets>
    <sheet name="总价" sheetId="12" r:id="rId1"/>
    <sheet name="表-05 分部分项工程量清单与计价表【道路铺装】" sheetId="1" r:id="rId2"/>
    <sheet name="表-05 分部分项工程量清单与计价表【消防水池土建】" sheetId="3" r:id="rId3"/>
    <sheet name="表-13 措施项目清单与计价表(二)【消防水池土建】" sheetId="4" r:id="rId4"/>
    <sheet name="表-05 分部分项工程量清单与计价表【消防水池安装】" sheetId="5" r:id="rId5"/>
    <sheet name="排水工程" sheetId="8" r:id="rId6"/>
    <sheet name="给水工程" sheetId="9" r:id="rId7"/>
    <sheet name="电气工程" sheetId="10" r:id="rId8"/>
    <sheet name="零星工程" sheetId="11" r:id="rId9"/>
  </sheets>
  <definedNames>
    <definedName name="_xlnm.Print_Area">排水工程!$A$1:$K$21</definedName>
    <definedName name="_xlnm._FilterDatabase" hidden="1">排水工程!#REF!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<sst xmlns="http://schemas.openxmlformats.org/spreadsheetml/2006/main" count="1113" uniqueCount="477">
  <si>
    <t>投  标  总  价</t>
  </si>
  <si>
    <t>招    标    人：</t>
  </si>
  <si>
    <t>工  程  名  称：</t>
  </si>
  <si>
    <t>广饶县人民医院建设项目沥青道路、停车位、路沿石、消防水池土建安装、配套管线工程</t>
  </si>
  <si>
    <t>投标总价（小写）：</t>
  </si>
  <si>
    <t xml:space="preserve">      （大写）：</t>
  </si>
  <si>
    <t>陆佰零陆万捌仟贰佰壹拾壹元肆角玖分</t>
  </si>
  <si>
    <t>投  标  人：</t>
  </si>
  <si>
    <t>（单位盖章）</t>
  </si>
  <si>
    <t>法定代表人
或其授权人：</t>
  </si>
  <si>
    <t>（签字或盖章）</t>
  </si>
  <si>
    <t>编  制  人：</t>
  </si>
  <si>
    <t>（造价人员签字盖专用章）</t>
  </si>
  <si>
    <t>编 制 时 间：</t>
  </si>
  <si>
    <t>分部分项工程量清单与计价表</t>
  </si>
  <si>
    <t>工程名称：道路铺装</t>
  </si>
  <si>
    <t>标段：广饶县人民医院建设项目主体楼及配套工程施工第一标段</t>
  </si>
  <si>
    <t>第 1 页  共 3 页</t>
  </si>
  <si>
    <t>序号</t>
  </si>
  <si>
    <t>项目编码</t>
  </si>
  <si>
    <t>项目名称
项目特征</t>
  </si>
  <si>
    <t>计量单位</t>
  </si>
  <si>
    <t>工程数量</t>
  </si>
  <si>
    <t>金额（元）</t>
  </si>
  <si>
    <t>综合单价</t>
  </si>
  <si>
    <t>合价</t>
  </si>
  <si>
    <t>其中：暂估价</t>
  </si>
  <si>
    <t>主干路</t>
  </si>
  <si>
    <t>沥青道路</t>
  </si>
  <si>
    <t>040202001010</t>
  </si>
  <si>
    <t>路床(槽）整形
1.部位:原路基土夯实（压实度≥93%)</t>
  </si>
  <si>
    <t>m2</t>
  </si>
  <si>
    <t>040202002001</t>
  </si>
  <si>
    <t>石灰稳定土
1.名称:12%灰土
2.厚度:200mm
3.未尽事宜详见图纸设计及满足建设单位要求</t>
  </si>
  <si>
    <t>040202015001</t>
  </si>
  <si>
    <t>水泥稳定碎(砾）石
1.水泥含量:6%水泥碎石稳定层,分两层碾压(抗压强度≥3.5MP)
2.厚度:180
3.其他:含养护
4.未尽事宜详见图纸设计及满足建设单位要求</t>
  </si>
  <si>
    <t>040203003001</t>
  </si>
  <si>
    <t>透层
1.乳化沥青透层(PC--2型)</t>
  </si>
  <si>
    <t>040203003002</t>
  </si>
  <si>
    <t>粘层
1.材料品种:SBS改性乳化沥青粘层油</t>
  </si>
  <si>
    <t>040203006001</t>
  </si>
  <si>
    <t>粗粒式沥青混凝土
1.沥青品种:粗粒式沥青混凝土(AC-20)
2.厚度:50mm
3.摊铺方式:机械摊铺</t>
  </si>
  <si>
    <t>040203006002</t>
  </si>
  <si>
    <t>细粒式沥青混凝土
1.沥青品种:细粒式沥青混凝土(AC-13)
2.厚度:40mm
3.摊铺方式:机械摊铺</t>
  </si>
  <si>
    <t>路沿石</t>
  </si>
  <si>
    <t>沥青道路沿石</t>
  </si>
  <si>
    <t>（绿地交接）</t>
  </si>
  <si>
    <t>040204004001</t>
  </si>
  <si>
    <t>安砌侧(平、缘）石
1.材料品种、规格:芝麻灰火烧面平石150*800*50
2.基础、垫层：材料品种、厚度:30mm1:2水泥砂浆结合层</t>
  </si>
  <si>
    <t>m</t>
  </si>
  <si>
    <t>040204004002</t>
  </si>
  <si>
    <t>安砌侧(平、缘）石
1.名称:芝麻灰机割面侧石
2.尺寸:150*800*250
3.基础、垫层：材料品种、厚度:30厚1:2水泥砂浆</t>
  </si>
  <si>
    <t>（与人行道交接）</t>
  </si>
  <si>
    <t>本页小计</t>
  </si>
  <si>
    <t>第 2 页  共 3 页</t>
  </si>
  <si>
    <t>040204004003</t>
  </si>
  <si>
    <t>040204004004</t>
  </si>
  <si>
    <t>机动车与非机动车侧石</t>
  </si>
  <si>
    <t>040204004005</t>
  </si>
  <si>
    <t>安砌侧(平、缘）石
1.名称:芝麻灰机割面侧石
2.尺寸:150*250*800
3.基础、垫层：材料品种、厚度:20厚1:2水泥砂浆
4.其他：含10宽沥青麻丝</t>
  </si>
  <si>
    <t>停车位</t>
  </si>
  <si>
    <t>机动车位</t>
  </si>
  <si>
    <t>040202001016</t>
  </si>
  <si>
    <t>040202002002</t>
  </si>
  <si>
    <t>040202015002</t>
  </si>
  <si>
    <t>040203003003</t>
  </si>
  <si>
    <t>040203003004</t>
  </si>
  <si>
    <t>040203006003</t>
  </si>
  <si>
    <t>非机动车停车位</t>
  </si>
  <si>
    <t>040202001018</t>
  </si>
  <si>
    <t>第 3 页  共 3 页</t>
  </si>
  <si>
    <t>040202002003</t>
  </si>
  <si>
    <t>040202015003</t>
  </si>
  <si>
    <t>040203003005</t>
  </si>
  <si>
    <t>040203003006</t>
  </si>
  <si>
    <t>040203006004</t>
  </si>
  <si>
    <t>零星</t>
  </si>
  <si>
    <t>040303021001</t>
  </si>
  <si>
    <t>顶板与非顶板沥青道路搭板
1.250厚C30混凝土
2.钢筋C16@150</t>
  </si>
  <si>
    <t>m3</t>
  </si>
  <si>
    <t>041102001013</t>
  </si>
  <si>
    <t>垫层模板</t>
  </si>
  <si>
    <t>010404001004</t>
  </si>
  <si>
    <t>沥青路级配碎石
1.名称:级配碎石
2.厚度:150mm
3.未尽事宜详见图纸设计及满足建设单位要求</t>
  </si>
  <si>
    <t>011705001001</t>
  </si>
  <si>
    <t>大型机械设备进出场及安拆
1.挖掘机、压路机、沥青摊铺机、推土机各一次</t>
  </si>
  <si>
    <t>项</t>
  </si>
  <si>
    <t>合    计</t>
  </si>
  <si>
    <t>工程名称：消防水池土建</t>
  </si>
  <si>
    <t>第 1 页  共 6 页</t>
  </si>
  <si>
    <t>土方</t>
  </si>
  <si>
    <t>010101002003</t>
  </si>
  <si>
    <t>挖一般土方
1.土壤类别:一、二类土
2.挖土深度:4.8m内
3.方式：机械
4.其他：人工清底与修边，多余土方运至甲方指定地点
5.符合图纸设计及建设单位要求</t>
  </si>
  <si>
    <t>010101001001</t>
  </si>
  <si>
    <t>平整场地
1.土壤类别:一、二类土
2.弃土运距:综合考虑
3.取土运距:综合考虑
其他：符合图纸设计及建设单位要求</t>
  </si>
  <si>
    <t>010103001030</t>
  </si>
  <si>
    <t>回填方
1.填方材料品种:3:7灰土回填
2.其他：符合图纸设计及建设单位要求</t>
  </si>
  <si>
    <t>010103001032</t>
  </si>
  <si>
    <t>回填方
1.填方材料品种:素土回填
2.其他：符合图纸设计及建设单位要求</t>
  </si>
  <si>
    <t>010103002021</t>
  </si>
  <si>
    <t>余方弃置
1.废弃料品种:土方
2.运距:1km
3.其他：符合图纸设计及建设单位要求</t>
  </si>
  <si>
    <t>基坑支护及降水</t>
  </si>
  <si>
    <t>010101003001</t>
  </si>
  <si>
    <t>挖沟槽土方
1.土壤类别:一、二类土
2.挖土深度:排水沟、盲沟挖土详见图纸
3.方式：人工
4.其他：人工清底与修边，多余土方运至甲方指定地点
5.符合图纸设计及建设单位要求</t>
  </si>
  <si>
    <t>010201001001</t>
  </si>
  <si>
    <t>换填垫层
1.材料种类及配比:碎石层
2.未尽事宜详见图纸及支护设计</t>
  </si>
  <si>
    <t>010201001002</t>
  </si>
  <si>
    <t>换填垫层
1.材料种类及配比:150mm厚中粗砂层
2.未尽事宜详见图纸及支护设计</t>
  </si>
  <si>
    <t>010103001031</t>
  </si>
  <si>
    <t>第 2 页  共 6 页</t>
  </si>
  <si>
    <t>010401014001</t>
  </si>
  <si>
    <t>砖地沟、明沟
1.名称:砖砌排水沟
2.砖品种、规格、强度等级:详见图纸及支护设计
3.沟截面尺寸:300*300（内径）
4.垫层材料种类、厚度:碎石垫层50mm厚、砼垫层150厚
5.混凝土强度等级:C20
6.砂浆强度等级:20厚防水砂浆</t>
  </si>
  <si>
    <t>010401012001</t>
  </si>
  <si>
    <t>零星砌砖
1.砖品种、规格、强度等级:烧结煤矸石普通砖 240×115×53
2.墙体类型:实砌砖墙
3.砂浆强度等级、配合比:水泥砂浆M5.0
4.位置:栏杆下挡墙基础
5.其他:未尽事宜详见图纸</t>
  </si>
  <si>
    <t>011503001001</t>
  </si>
  <si>
    <t>金属扶手、栏杆、栏板
1.名称:安全护栏
2.钢材品种、规格:1200mm高</t>
  </si>
  <si>
    <t>010202006001</t>
  </si>
  <si>
    <t>钢板桩
1.地层情况:拉森SP-Ⅳ型钢板桩
2.桩长:L=12m
3.板桩厚度:15.5mm
4.其他:含打、拔、监测等所有相关工作
5.未尽事宜详见图纸及支护设计</t>
  </si>
  <si>
    <t>t</t>
  </si>
  <si>
    <t>010202009001</t>
  </si>
  <si>
    <t>喷射混凝土、水泥砂浆
1.部位:基坑边坡面
2.厚度:80mm厚
3.混凝土（砂浆）类别、强度等级:C20细石混凝土</t>
  </si>
  <si>
    <t>010515003001</t>
  </si>
  <si>
    <t>钢筋网片
1.部位:基坑边坡面
2.钢筋种类、规格:φ4@200钢筋网片</t>
  </si>
  <si>
    <t>011706002001</t>
  </si>
  <si>
    <t>排水、降水
1.降水规则:土方开挖前至少7天进行降水，土方开挖过程中，坑内水位控制在每层开挖面以下至少1.0m
2.内容:潜水泵使用费、电费、管道铺设等各项费用，暂按45天考虑
3.其他:满足图纸设计及建设单位要求</t>
  </si>
  <si>
    <t>昼夜</t>
  </si>
  <si>
    <t>01B005</t>
  </si>
  <si>
    <t>打井
1.名称:打降水井
2.直径:700mm
3.过滤管采用水泥无砂管，虑网采用2层60~80目规格
4.其他:未尽事宜详见图纸</t>
  </si>
  <si>
    <t>混凝土</t>
  </si>
  <si>
    <t>第 3 页  共 6 页</t>
  </si>
  <si>
    <t>010501001001</t>
  </si>
  <si>
    <t>垫层
1.混凝土种类:商砼
2.混凝土强度等级:C20
3.其他：符合图纸设计及建设单位要求</t>
  </si>
  <si>
    <t>010501004001</t>
  </si>
  <si>
    <t>满堂基础
1.混凝土种类:商品混凝土
2.混凝土强度等级:C30，P6抗渗
3.其他：符合图纸设计及建设单位要求</t>
  </si>
  <si>
    <t>010505001001</t>
  </si>
  <si>
    <t>有梁板
1.混凝土种类:商砼
2.混凝土强度等级:C35P6抗渗
3.位置：有梁板
4.其他：符合图纸设计及建设单位要求</t>
  </si>
  <si>
    <t>010504001001</t>
  </si>
  <si>
    <t>直形墙
1.混凝土种类:商砼
2.混凝土强度等级:C30P6抗渗
3.部位：地下室外墙
4.其他：符合图纸设计及建设单位要求</t>
  </si>
  <si>
    <t>钢筋工程</t>
  </si>
  <si>
    <t>010515001009</t>
  </si>
  <si>
    <t>现浇构件钢筋
1.钢筋种类、规格:箍筋，Ⅰ级6.5
2.含电渣压力焊、机械连接等满足图纸设计及验收规范的钢筋连接费用
3.其他：符合图纸设计及建设单位要求</t>
  </si>
  <si>
    <t>010515001010</t>
  </si>
  <si>
    <t>现浇构件钢筋
1.钢筋种类、规格:箍筋，Ⅰ级8
2.含电渣压力焊、机械连接等满足图纸设计及验收规范的钢筋连接费用
3.其他：符合图纸设计及建设单位要求</t>
  </si>
  <si>
    <t>010515001022</t>
  </si>
  <si>
    <t>现浇构件钢筋
1.钢筋种类、规格:箍筋，螺纹钢筋Ⅲ级8
2.含电渣压力焊、机械连接等满足图纸设计及验收规范的钢筋连接费用
3.其他：符合图纸设计及建设单位要求</t>
  </si>
  <si>
    <t>010515001011</t>
  </si>
  <si>
    <t>现浇构件钢筋
1.钢筋种类、规格:箍筋，螺纹钢筋Ⅲ级10
2.含电渣压力焊、机械连接等满足图纸设计及验收规范的钢筋连接费用
3.其他：符合图纸设计及建设单位要求</t>
  </si>
  <si>
    <t>010515001015</t>
  </si>
  <si>
    <t>现浇构件钢筋
1.钢筋种类、规格:螺纹钢筋Ⅲ级10
2.含电渣压力焊、机械连接等满足图纸设计及验收规范的钢筋连接费用
3.其他：符合图纸设计及建设单位要求</t>
  </si>
  <si>
    <t>第 4 页  共 6 页</t>
  </si>
  <si>
    <t>010515001016</t>
  </si>
  <si>
    <t>现浇构件钢筋
1.钢筋种类、规格:螺纹钢筋Ⅲ级12
2.含电渣压力焊、机械连接等满足图纸设计及验收规范的钢筋连接费用
3.其他：符合图纸设计及建设单位要求</t>
  </si>
  <si>
    <t>010515001017</t>
  </si>
  <si>
    <t>现浇构件钢筋
1.钢筋种类、规格:螺纹钢筋Ⅲ级14
2.含电渣压力焊、机械连接等满足图纸设计及验收规范的钢筋连接费用
3.其他：符合图纸设计及建设单位要求</t>
  </si>
  <si>
    <t>010515001018</t>
  </si>
  <si>
    <t>现浇构件钢筋
1.钢筋种类、规格:螺纹钢筋Ⅲ级16
2.含满足图纸设计及验收规范的钢筋连接费用
3.其他：符合图纸设计及建设单位要求</t>
  </si>
  <si>
    <t>010515001023</t>
  </si>
  <si>
    <t>现浇构件钢筋
1.钢筋种类、规格:螺纹钢筋Ⅲ级18
2.含满足图纸设计及验收规范的钢筋连接费用
3.其他：符合图纸设计及建设单位要求</t>
  </si>
  <si>
    <t>010515001019</t>
  </si>
  <si>
    <t>现浇构件钢筋
1.钢筋种类、规格:螺纹钢筋Ⅲ级20
2.含满足图纸设计及验收规范的钢筋连接费用
3.其他：符合图纸设计及建设单位要求</t>
  </si>
  <si>
    <t>010515001020</t>
  </si>
  <si>
    <t>现浇构件钢筋
1.钢筋种类、规格:螺纹钢筋Ⅲ级22
2.含满足图纸设计及验收规范的钢筋连接费用
3.其他：符合图纸设计及建设单位要求</t>
  </si>
  <si>
    <t>010515009002</t>
  </si>
  <si>
    <t>支撑钢筋（铁马）
1.钢筋种类、规格:综合考虑
2.其他：符合图纸设计及建设单位要求</t>
  </si>
  <si>
    <t>010516003001</t>
  </si>
  <si>
    <t>机械连接
1.连接方式:电渣压力焊
2.规格:16</t>
  </si>
  <si>
    <t>个</t>
  </si>
  <si>
    <t>010516003002</t>
  </si>
  <si>
    <t>机械连接
1.连接方式:电渣压力焊
2.规格:18</t>
  </si>
  <si>
    <t>010516003003</t>
  </si>
  <si>
    <t>机械连接
1.连接方式:电渣压力焊
2.规格:20</t>
  </si>
  <si>
    <t>010516003004</t>
  </si>
  <si>
    <t>机械连接
1.连接方式:电渣压力焊
2.规格:22</t>
  </si>
  <si>
    <t>第 5 页  共 6 页</t>
  </si>
  <si>
    <t>010515003002</t>
  </si>
  <si>
    <t>钢筋网片
1.钢筋种类、规格:Φ6@150单层双向钢筋网片
2.部位:地下顶板
3.其他:符合图纸设计及建设单位要求</t>
  </si>
  <si>
    <t>其他</t>
  </si>
  <si>
    <t>地下底板防水</t>
  </si>
  <si>
    <t>011101006001</t>
  </si>
  <si>
    <t>平面砂浆找平层
1.找平层厚度、砂浆配合比:1：2.5水泥砂浆20厚
2.部位:地下底板
3.其他：符合图纸设计及建设单位要求</t>
  </si>
  <si>
    <t>010902003001</t>
  </si>
  <si>
    <t>找平层
1.刚性层厚度:50厚
2.混凝土种类:商砼
3.混凝土强度等级:C20细石混凝土
4.部位:地下底板
5.其他：符合图纸设计及建设单位要求</t>
  </si>
  <si>
    <t>010904001001</t>
  </si>
  <si>
    <t>楼（地）面卷材防水
1.名称：a.4.0+3.0厚SBS改性沥青防水卷材（聚酯胎Ⅱ型）;b.隔离层：聚酯无纺布一层
2.部位：地下室底板
3.做法：先刷基层处理剂一道，防水卷材
4.其他：符合图纸设计及建设单位要求</t>
  </si>
  <si>
    <t>地下顶板防水</t>
  </si>
  <si>
    <t>011001001001</t>
  </si>
  <si>
    <t>保温隔热屋面
1.保温隔热材料品种、规格、厚度:LC7.5陶粒混凝土坡度1%找坡层（最薄处30厚）
2.找平层：1：2.5水泥砂浆20厚
3.部位：地下顶板
4.其他：符合图纸设计及建设单位要求</t>
  </si>
  <si>
    <t>010902001001</t>
  </si>
  <si>
    <t>屋面卷材防水
1.名称：a.4厚SBS改性沥青防水卷材b.4.0厚SBS改性沥青耐根穿刺防水卷材（聚酯粘胎体）c.隔离层：聚酯无纺布一层
2.部位：地下顶板
3.做法：先刷基层处理剂一道，防水卷材，含防水顶板侧边及剪力墙连接处
4.其他：符合图纸设计及建设单位要求</t>
  </si>
  <si>
    <t>010902003002</t>
  </si>
  <si>
    <t>屋面刚性层
1.刚性层厚度:50
2.混凝土种类:商砼
3.混凝土强度等级:C20细石混凝土
4..部位：地下室顶板
5.其他符合图纸设计及建设单位要求</t>
  </si>
  <si>
    <t>地下外墙防水</t>
  </si>
  <si>
    <t>第 6 页  共 6 页</t>
  </si>
  <si>
    <t>011201004001</t>
  </si>
  <si>
    <t>立面砂浆找平层
1.砂浆:20厚1:2.5水泥砂浆找平层
2.部位:地下外墙
3.其他：符合图纸设计及建设单位要求</t>
  </si>
  <si>
    <t>010903001001</t>
  </si>
  <si>
    <t>墙面卷材防水
1.名称：4.0+3.0厚SBS改性沥青防水卷材（聚酯胎Ⅱ型）
2.部位：地下外墙
3.做法：先刷基层处理剂一道，防水卷材，含防水顶板侧边及剪力墙连接处，基础外侧及与墙连接处
4.其他：符合图纸设计及建设单位要求</t>
  </si>
  <si>
    <t>011001003001</t>
  </si>
  <si>
    <t>保温隔热墙面
1.保温隔热部位:地下外墙
2.保温隔热方式:50厚挤塑聚苯板
3.其他：符合图纸设计及建设单位要求</t>
  </si>
  <si>
    <t>010401003001</t>
  </si>
  <si>
    <t>实心砖墙
1.砖品种、规格、强度等级:非黏土烧结实心砖MU15
2.墙体类型:地下外墙保护层
3.砂浆强度等级、配合比:M10混合砂浆
4.其他：符合图纸设计及建设单位要求</t>
  </si>
  <si>
    <t>内墙面</t>
  </si>
  <si>
    <t>011201004002</t>
  </si>
  <si>
    <t>立面砂浆找平层
1.砂浆:20厚1:2水泥砂浆找平层+20厚1:2水泥砂浆保护层
2.部位:砼内墙面
3.其他：符合图纸设计及建设单位要求</t>
  </si>
  <si>
    <t>010903002001</t>
  </si>
  <si>
    <t>墙面涂膜防水
1.名称：3厚水泥基防水涂料
2.部位：地下内墙
3.做法：先刷基层处理剂一道，防水涂料
4.其他：符合图纸设计及建设单位要求</t>
  </si>
  <si>
    <t>措施项目清单与计价表(二)</t>
  </si>
  <si>
    <t>第 1 页  共 1 页</t>
  </si>
  <si>
    <t>计量
单位</t>
  </si>
  <si>
    <t>011702001008</t>
  </si>
  <si>
    <t>垫层
1.模板类型:木模板
2.说明：含间隔件
3.其他：符合图纸设计及建设单位要求</t>
  </si>
  <si>
    <t>011702001009</t>
  </si>
  <si>
    <t>满堂基础
1.模板制作,模板安装、拆除等.
2.说明：含间隔件
3.其他：符合图纸设计及建设单位要求</t>
  </si>
  <si>
    <t>011702014001</t>
  </si>
  <si>
    <t>有梁板
1.模板制作,模板安装、模板超高及拆除等.
2.说明：含间隔件
3.其他：符合图纸设计及建设单位要求</t>
  </si>
  <si>
    <t>011702011001</t>
  </si>
  <si>
    <t>直形墙
1.模板制作,模板安装、模板超高及拆除等.
2.说明：含间隔件
3.其他：符合图纸设计及建设单位要求</t>
  </si>
  <si>
    <t>011703001003</t>
  </si>
  <si>
    <t>垂直运输
1.建筑物建筑类型及结构形式:框剪结构
2.±0.00以下垂直运输机械
3.符合图纸设计及建设单位要求</t>
  </si>
  <si>
    <t>工程名称：消防水池安装</t>
  </si>
  <si>
    <t>给排水</t>
  </si>
  <si>
    <t>给水</t>
  </si>
  <si>
    <t>031001005004</t>
  </si>
  <si>
    <t>铸铁管
1.安装部位:室外
2.介质:给水
3.材质、规格:球墨铸铁管，DN100
4.连接形式:橡胶圈承插接口
5.压力试验及吹、洗设计要求:符合设计要求
6.未尽事宜详见图纸设计</t>
  </si>
  <si>
    <t>031001005005</t>
  </si>
  <si>
    <t>铸铁管
1.安装部位:室外
2.介质:给水
3.材质、规格:球墨铸铁管，DN150
4.连接形式:橡胶圈承插接口
5.压力试验及吹、洗设计要求:符合设计要求
6.未尽事宜详见图纸设计</t>
  </si>
  <si>
    <t>挖沟槽土方
1.土壤类别:一、二类土
2.未尽事宜详见图纸设计及满足建设单位要求</t>
  </si>
  <si>
    <t>010103001001</t>
  </si>
  <si>
    <t>回填方
1.填方材料品种:中砂、粗砂、垫层
2.未尽事宜详见图纸设计及满足建设单位要求</t>
  </si>
  <si>
    <t>010103001002</t>
  </si>
  <si>
    <t>回填方
1.填方材料品种:中砂、粗砂、碎石屑最大粒径小于40mm级配砂砾
2.未尽事宜详见图纸设计及满足建设单位要求</t>
  </si>
  <si>
    <t>010103001003</t>
  </si>
  <si>
    <t>回填方
1.填方材料品种:回填土
2.未尽事宜详见图纸设计及满足建设单位要求</t>
  </si>
  <si>
    <t>031003013001</t>
  </si>
  <si>
    <t>水表
1.安装部位(室内外）:室外
2.型号、规格:DN150
3.连接形式:法兰连接
4.附件配置:详见图集05S502-43及图纸设计</t>
  </si>
  <si>
    <t>组</t>
  </si>
  <si>
    <t>031003003001</t>
  </si>
  <si>
    <t>焊接法兰阀门
1.类型:液压水位控制阀（含法兰）
2.规格、压力等级:KYF-100X DN100
3.连接形式:法兰
4.未尽事宜详见图纸设计</t>
  </si>
  <si>
    <t>010401011001</t>
  </si>
  <si>
    <t>砖检查井
1.名称:砖砌矩形水表井
2.参见图集05S502-43,未尽事宜详见图纸设计</t>
  </si>
  <si>
    <t>座</t>
  </si>
  <si>
    <t>031002003004</t>
  </si>
  <si>
    <t>套管
1.名称、类型:柔性密闭防水套管
2.规格:DN100
3.填料材质:符合设计要求及建设单位要求</t>
  </si>
  <si>
    <t>031002003005</t>
  </si>
  <si>
    <t>套管
1.名称、类型:柔性密闭防水套管
2.规格:DN20
3.填料材质:符合设计要求及建设单位要求</t>
  </si>
  <si>
    <t>接消火栓、喷淋</t>
  </si>
  <si>
    <t>031001005001</t>
  </si>
  <si>
    <t>铸铁管
1.安装部位:室外
2.介质:消防给水
3.材质、规格:球墨铸铁管，DN300
4.连接形式:橡胶圈承插接口
5.压力试验及吹、洗设计要求:符合设计要求
6.未尽事宜详见图纸设计</t>
  </si>
  <si>
    <t>031001005002</t>
  </si>
  <si>
    <t>铸铁管
1.安装部位:室外
2.介质:消防给水
3.材质、规格:球墨铸铁管，DN100
4.连接形式:橡胶圈承插接口
5.压力试验及吹、洗设计要求:符合设计要求
6.未尽事宜详见图纸设计</t>
  </si>
  <si>
    <t>031001005003</t>
  </si>
  <si>
    <t>铸铁管
1.安装部位:室外
2.介质:自喷给水
3.材质、规格:球墨铸铁管，DN100
4.连接形式:橡胶圈承插接口
5.压力试验及吹、洗设计要求:符合设计要求
6.未尽事宜详见图纸设计</t>
  </si>
  <si>
    <t>030804001001</t>
  </si>
  <si>
    <t>低压碳钢管件
1.材质:吸水喇叭口
2.规格:DN250</t>
  </si>
  <si>
    <t>031002003001</t>
  </si>
  <si>
    <t>套管
1.名称、类型:柔性密闭防水套管
2.规格:DN300
3.填料材质:符合设计要求及建设单位要求</t>
  </si>
  <si>
    <t>031002003003</t>
  </si>
  <si>
    <t>套管
1.名称、类型:柔性密闭防水套管
2.规格:DN200
3.填料材质:符合设计要求及建设单位要求</t>
  </si>
  <si>
    <t>031002003002</t>
  </si>
  <si>
    <t>031001006001</t>
  </si>
  <si>
    <t>塑料管
1.安装部位:室外
2.介质:废水
3.材质、规格:HDPE缠绕结构壁B型管，DN200
4.连接形式:承插连接
5.压力试验及吹、洗设计要求:符合设计要求
6.其他:包含管件等相关附件</t>
  </si>
  <si>
    <t>031301017002</t>
  </si>
  <si>
    <t>脚手架搭拆</t>
  </si>
  <si>
    <t>工程名称：排水工程</t>
  </si>
  <si>
    <t>标段：</t>
  </si>
  <si>
    <t>金额(元)</t>
  </si>
  <si>
    <t>其中：
暂估价</t>
  </si>
  <si>
    <t>1</t>
  </si>
  <si>
    <t>040501004001</t>
  </si>
  <si>
    <t>塑料管
1、名称：HDPE缠绕结构壁B型管铺设
2、垫层、基础材质及厚度：C25混凝土环包基础、砂垫层
3、规格：DN300HDPE缠绕结构壁B型管
4、接口方式：承插口
5、铺设深度：详见图纸
6、其他：含开挖回填</t>
  </si>
  <si>
    <t/>
  </si>
  <si>
    <t>2</t>
  </si>
  <si>
    <t>040501004002</t>
  </si>
  <si>
    <t>塑料管
1、名称：HDPE缠绕结构壁B型管铺设
2、规格：DN300HDPE缠绕结构壁B型管
3、垫层材质及厚度：砂垫层10cm厚
4、接口方式：承插口
5、铺设深度：详见图纸
6、其他：含开挖回填</t>
  </si>
  <si>
    <t>3</t>
  </si>
  <si>
    <t>040501004007</t>
  </si>
  <si>
    <t>塑料管
1、名称：HDPE缠绕结构壁B型管铺设
2、垫层、基础材质及厚度：C25混凝土环包基础、砂垫层
3、规格：DN400HDPE缠绕结构壁B型管
4、接口方式：承插口
5、铺设深度：详见图纸
6、其他：含开挖回填</t>
  </si>
  <si>
    <t>4</t>
  </si>
  <si>
    <t>040501004003</t>
  </si>
  <si>
    <t>塑料管
1、名称：HDPE缠绕结构壁B型管铺设
2、规格：DN400HDPE缠绕结构壁B型管
3、垫层材质及厚度：砂垫层10cm厚
4、接口方式：承插口
5、铺设深度：详见图纸
6、其他：含开挖回填</t>
  </si>
  <si>
    <t>5</t>
  </si>
  <si>
    <t>040501004004</t>
  </si>
  <si>
    <t>塑料管
1、名称：HDPE缠绕结构壁B型管铺设
2、规格：DN500HDPE缠绕结构壁B型管
3、垫层材质及厚度：砂垫层10cm厚
4、接口方式：承插口
5、铺设深度：详见图纸
6、其他：含开挖回填</t>
  </si>
  <si>
    <t>6</t>
  </si>
  <si>
    <t>040501004008</t>
  </si>
  <si>
    <t>塑料管
1、名称：HDPE缠绕结构壁B型管铺设
2、垫层、基础材质及厚度：C25混凝土环包基础、砂垫层
3、规格：DN600HDPE缠绕结构壁B型管
4、接口方式：承插口
5、铺设深度：详见图纸
6、其他：含开挖回填</t>
  </si>
  <si>
    <t>7</t>
  </si>
  <si>
    <t>040501004005</t>
  </si>
  <si>
    <t>塑料管
1、名称：HDPE缠绕结构壁B型管铺设
2、规格：DN600HDPE缠绕结构壁B型管
3、垫层材质及厚度：砂垫层10cm厚
4、接口方式：承插口
5、铺设深度：详见图纸
6、其他：含开挖回填</t>
  </si>
  <si>
    <t>8</t>
  </si>
  <si>
    <t>040501004009</t>
  </si>
  <si>
    <t>塑料管
1、名称：HDPE缠绕结构壁B型管铺设
2、垫层、基础材质及厚度：C25混凝土环包基础、砂垫层
3、规格：DN800HDPE缠绕结构壁B型管
4、接口方式：承插口
5、铺设深度：详见图纸
6、其他：含开挖回填</t>
  </si>
  <si>
    <t>9</t>
  </si>
  <si>
    <t>040501004006</t>
  </si>
  <si>
    <t>塑料管
1、名称：HDPE缠绕结构壁B型管铺设
2、规格：DN800HDPE缠绕结构壁B型管
3、垫层材质及厚度：砂垫层10cm厚
4、接口方式：承插口
5、铺设深度：详见图纸
6、其他：含开挖回填</t>
  </si>
  <si>
    <t>10</t>
  </si>
  <si>
    <t>040504002001</t>
  </si>
  <si>
    <t>混凝土井
1、名称：Φ800钢筋混凝土成品井
2、规格：Φ1000成品井壁厚10cm
3、其他：具体要求详见设计图纸</t>
  </si>
  <si>
    <t>11</t>
  </si>
  <si>
    <t>040504002002</t>
  </si>
  <si>
    <t>混凝土井
1、名称：Φ1000钢筋混凝土成品井
2、规格：Φ1000成品井壁厚10cm
3、其他：具体要求详见设计图纸</t>
  </si>
  <si>
    <t>12</t>
  </si>
  <si>
    <t>040504002003</t>
  </si>
  <si>
    <t>混凝土井
1、名称：钢筋混凝土成品雨水收水井
2、规格：75*45*80cm
3、其他：具体要求详见设计图纸</t>
  </si>
  <si>
    <t>13</t>
  </si>
  <si>
    <t>040504008001</t>
  </si>
  <si>
    <t>整体化粪池
1、材质：玻璃钢化粪池
2、型号、规格：2m³玻璃钢化粪池厚5mm
3、其他：40cm厚中砂垫层、中砂回填</t>
  </si>
  <si>
    <t>14</t>
  </si>
  <si>
    <t>040504008002</t>
  </si>
  <si>
    <t>整体化粪池
1、材质：玻璃钢化粪池
2、型号、规格：40m³玻璃钢化粪池厚8mm
3、其他：50cm厚中砂垫层、中砂回填</t>
  </si>
  <si>
    <t>【新点2013清单造价山东版 V10.3.6】</t>
  </si>
  <si>
    <t>工程名称：给水工程</t>
  </si>
  <si>
    <t>室外给水</t>
  </si>
  <si>
    <t>塑料管
1、垫层、基础材质及厚度：C25混凝土环包、10cm厚砂垫层
2、材质及规格：DN25（PE100级国标管不低于1.0Mpa高密度聚乙烯给水管管材）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</si>
  <si>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塑料管
1、垫层、基础材质及厚度：10cm厚砂垫层
2、材质及规格：DN25（PE100级国标管不低于1.0Mpa高密度聚乙烯给水管管材）
3、连接形式：热熔连接
4、铺设深度：0.7m
5、管道检验及试验要求：符合设计要求
6、含开挖回填</t>
  </si>
  <si>
    <t>塑料管
1、垫层、基础材质及厚度：10cm厚砂垫层
2、材质及规格：DN50（PE100级国标管不低于1.0Mpa高密度聚乙烯给水管管材）
3、连接形式：热熔连接
4、铺设深度：0.7m
5、管道检验及试验要求：符合设计要求
6、含开挖回填</t>
  </si>
  <si>
    <t>塑料管
1、垫层、基础材质及厚度：10cm厚砂垫层
2、材质及规格：DN70（PE100级国标管不低于1.0Mpa高密度聚乙烯给水管管材）
3、连接形式：热熔连接
4、铺设深度：0.7m
5、管道检验及试验要求：符合设计要求
6、含开挖回填</t>
  </si>
  <si>
    <t>塑料管
1、垫层、基础材质及厚度：10cm厚砂垫层
2、材质及规格：DN100（PE100级国标管不低于1.0Mpa高密度聚乙烯给水管管材）
3、连接形式：热熔连接
4、铺设深度：0.7m
5、管道检验及试验要求：符合设计要求
6、含开挖回填</t>
  </si>
  <si>
    <t>塑料管
1、垫层、基础材质及厚度：C25混凝土环包、10cm厚砂垫层
2、材质及规格：DN150（PE100级国标管不低于1.0Mpa高密度聚乙烯给水管管材）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</si>
  <si>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塑料管
1、垫层、基础材质及厚度：10cm厚砂垫层
2、材质及规格：DN150（PE100级国标管不低于1.0Mpa高密度聚乙烯给水管管材）
3、连接形式：热熔连接
4、铺设深度：0.7m
5、管道检验及试验要求：符合设计要求
6、含开挖回填</t>
  </si>
  <si>
    <t>塑料管
1、垫层、基础材质及厚度：C25混凝土环包、10cm厚砂垫层
2、材质及规格：DN200（PE100级国标管不低于1.0Mpa高密度聚乙烯给水管管材）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</si>
  <si>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040501004010</t>
  </si>
  <si>
    <t>塑料管
1、垫层、基础材质及厚度：10cm厚砂垫层
2、材质及规格：DN200（PE100级国标管不低于1.0Mpa高密度聚乙烯给水管管材）
3、连接形式：热熔连接
4、铺设深度：0.7m
5、管道检验及试验要求：符合设计要求
6、含开挖回填</t>
  </si>
  <si>
    <t>040502005001</t>
  </si>
  <si>
    <t>阀门
1、材质及规格：SZ45X-16型软密封闸阀DN150
2、连接形式：法兰连接
3、其他：含配套伸缩器</t>
  </si>
  <si>
    <t>040502005002</t>
  </si>
  <si>
    <t>阀门
1、材质及规格：SZ45X-16型软密封闸阀DN200
2、连接形式：法兰连接
3、其他：配套伸缩器</t>
  </si>
  <si>
    <t>040502010001</t>
  </si>
  <si>
    <t>消火栓
1、规格：SS150/65-1.0型室外消火栓
2、安装部位、方式：地上式
3、其他：含保温罩</t>
  </si>
  <si>
    <t>040504001001</t>
  </si>
  <si>
    <t>砌筑井
1、砌筑材料品种、规格、强度等级：砖砌阀门井
2、井盖、井圈材质及规格：铸铁井盖</t>
  </si>
  <si>
    <t>景观给水</t>
  </si>
  <si>
    <t>040501004011</t>
  </si>
  <si>
    <t>15</t>
  </si>
  <si>
    <t>040501004012</t>
  </si>
  <si>
    <t>16</t>
  </si>
  <si>
    <t>040501004013</t>
  </si>
  <si>
    <t>塑料管
1、垫层、基础材质及厚度：C25混凝土环包、10cm厚砂垫层
2、材质及规格：DN32（PE100级国标管不低于1.0Mpa高密度聚乙烯给水管管材）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</si>
  <si>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17</t>
  </si>
  <si>
    <t>040501004014</t>
  </si>
  <si>
    <t>塑料管
1、垫层、基础材质及厚度：10cm厚砂垫层
2、材质及规格：DN32（PE100级国标管不低于1.0Mpa高密度聚乙烯给水管管材）
3、连接形式：热熔连接
4、铺设深度：0.7m
5、管道检验及试验要求：符合设计要求
6、含开挖回填</t>
  </si>
  <si>
    <t>18</t>
  </si>
  <si>
    <t>040501004015</t>
  </si>
  <si>
    <t>塑料管
1、垫层、基础材质及厚度：C25混凝土环包、10cm厚砂垫层
2、材质及规格：DN40（PE100级国标管不低于1.0Mpa高密度聚乙烯给水管管材）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</si>
  <si>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19</t>
  </si>
  <si>
    <t>040501004016</t>
  </si>
  <si>
    <t>塑料管
1、垫层、基础材质及厚度：10cm厚砂垫层
2、材质及规格：DN40（PE100级国标管不低于1.0Mpa高密度聚乙烯给水管管材）
3、连接形式：热熔连接
4、铺设深度：0.7m
5、管道检验及试验要求：符合设计要求
6、含开挖回填</t>
  </si>
  <si>
    <t>20</t>
  </si>
  <si>
    <t>040501004017</t>
  </si>
  <si>
    <t>塑料管
1、垫层、基础材质及厚度：C25混凝土环包、10cm厚砂垫层
2、材质及规格：DN50（PE100级国标管不低于1.0Mpa高密度聚乙烯给水管管材）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</si>
  <si>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21</t>
  </si>
  <si>
    <t>040501004018</t>
  </si>
  <si>
    <t>22</t>
  </si>
  <si>
    <t>040501004019</t>
  </si>
  <si>
    <t>塑料管
1、垫层、基础材质及厚度：C25混凝土环包、10cm厚砂垫层
2、材质及规格：DN63（PE100级国标管不低于1.0Mpa高密度聚乙烯给水管管材）
3、连接形式：热熔连接
4、铺设深度：0.7m
5、其他：过路部分混凝土环包顶部8%石灰土回填
6、管道检验及试验要求：符合设计要求
7、含开挖回填</t>
  </si>
  <si>
    <t>23</t>
  </si>
  <si>
    <t>040501004020</t>
  </si>
  <si>
    <t>塑料管
1、垫层、基础材质及厚度：10cm厚砂垫层
2、材质及规格：DN63（PE100级国标管不低于1.0Mpa高密度聚乙烯给水管管材）
3、连接形式：热熔连接
4、铺设深度：0.7m
5、管道检验及试验要求：符合设计要求
6、含开挖回填</t>
  </si>
  <si>
    <t>24</t>
  </si>
  <si>
    <t>040501004022</t>
  </si>
  <si>
    <t>塑料管
1、垫层、基础材质及厚度：10cm厚砂垫层
2、材质及规格：DN75（PE100级国标管不低于1.0Mpa高密度聚乙烯给水管管材）
3、连接形式：热熔连接
4、铺设深度：0.7m
5、管道检验及试验要求：符合设计要求
6、含开挖回填</t>
  </si>
  <si>
    <t>工程名称：电气工程</t>
  </si>
  <si>
    <t>弱电预埋</t>
  </si>
  <si>
    <t>040101002002</t>
  </si>
  <si>
    <t>挖沟槽土方
1、土壤类别：一、二类图
2、挖土深度：0.7m
3、开挖方式：机械开挖
4、装车、不装车：不装车</t>
  </si>
  <si>
    <t>040103001001</t>
  </si>
  <si>
    <t>回填方
1、填方部位：绿化带
2、填方材料品种：原土回填</t>
  </si>
  <si>
    <t>040103001002</t>
  </si>
  <si>
    <t>回填方
1、填方部位：道路下部
2、填方材料品种：8%石灰土</t>
  </si>
  <si>
    <t>混凝土
1、道路下部管道C25混凝土环包</t>
  </si>
  <si>
    <t>塑料管
1、材质及规格：DN40硬聚氯乙烯
2、连接形式：粘结
3、铺设深度：0.7m</t>
  </si>
  <si>
    <t>塑料管
1、材质及规格：DN50硬聚氯乙烯
2、连接形式：粘结
3、铺设深度：0.7m</t>
  </si>
  <si>
    <t>塑料管
1、材质及规格：DN80硬聚氯乙烯
2、连接形式：粘结
3、铺设深度：0.7m</t>
  </si>
  <si>
    <t>塑料管
1、材质及规格：DN100硬聚氯乙烯
2、连接形式：粘结
3、铺设深度：0.7m</t>
  </si>
  <si>
    <t>砌筑井
1、砌筑材料品种、规格、强度等级：砖砌
2、盖板材质、规格：铸铁井盖</t>
  </si>
  <si>
    <t>强电预埋</t>
  </si>
  <si>
    <t>040101002003</t>
  </si>
  <si>
    <t>040103001003</t>
  </si>
  <si>
    <t>040103001004</t>
  </si>
  <si>
    <t>塑料管
1、材质及规格：CPVC125
2、连接形式：粘结
3、铺设深度：0.9m</t>
  </si>
  <si>
    <t>塑料管
1、材质及规格：CPVC200
2、连接形式：粘结
3、铺设深度：0.9m</t>
  </si>
  <si>
    <t>040501002001</t>
  </si>
  <si>
    <t>钢管
1、材质及规格：镀锌钢管SC125
2、接口方式：焊接
3、铺设深度：0.9</t>
  </si>
  <si>
    <t>电缆沟
1、砌筑材料品种、规格、强度等级：砖砌，钢筋混凝土盖板</t>
  </si>
  <si>
    <t>040504001002</t>
  </si>
  <si>
    <t>砌筑井
1、砌筑材料品种、规格、强度等级：砖砌检查井
2、井盖、井圈材质及规格：铸铁井盖</t>
  </si>
  <si>
    <t>景观照明</t>
  </si>
  <si>
    <t>040101002004</t>
  </si>
  <si>
    <t>040103001005</t>
  </si>
  <si>
    <t>040103001006</t>
  </si>
  <si>
    <t>塑料管
1、材质及规格：PVC32
2、连接形式：粘结
3、铺设深度：0.7m</t>
  </si>
  <si>
    <t>塑料管
1、材质及规格：PE管DN50
2、连接形式：粘结
3、铺设深度：0.7m</t>
  </si>
  <si>
    <t>040501002002</t>
  </si>
  <si>
    <t>钢管
1、材质及规格：镀锌钢管SC50
2、接口方式：焊接
3、铺设深度：0.7</t>
  </si>
  <si>
    <t>工程名称：零星工程</t>
  </si>
  <si>
    <t>南门部分</t>
  </si>
  <si>
    <t>041001002001</t>
  </si>
  <si>
    <t>拆除人行道
1、材质：拆除人行道花砖
2、厚度：6cm</t>
  </si>
  <si>
    <t>041001005001</t>
  </si>
  <si>
    <t>拆除侧、平（缘）石
1、材质：拆除石质路沿石</t>
  </si>
  <si>
    <t>041001010001</t>
  </si>
  <si>
    <t>拆除电杆
1、结构形式：拆除路灯
2、其他：拆除包括路灯、路灯杆以及路灯基础</t>
  </si>
  <si>
    <t>根</t>
  </si>
  <si>
    <t>040805001001</t>
  </si>
  <si>
    <t>常规照明灯
1、名称：安装路灯
2、型号：利用拆除路灯</t>
  </si>
  <si>
    <t>套</t>
  </si>
  <si>
    <t>041001001001</t>
  </si>
  <si>
    <t>拆除路面
1、材质：拆除水泥混凝土路面
2、厚度：20cm</t>
  </si>
  <si>
    <t>041001009001</t>
  </si>
  <si>
    <t>拆除井
1、结构形式：拆除砖砌电缆井
2、规格尺寸：1.8m*2m*1.8m</t>
  </si>
  <si>
    <t>混凝土井
1、名称：新建钢筋混凝土电缆井
2、垫层、基础材质及厚度：C15混凝土垫层
3、混凝土强度等级：C25混凝土井身
4、尺寸：1.8m*2n*1.8m</t>
  </si>
  <si>
    <t>040803002001</t>
  </si>
  <si>
    <t>电缆保护管
1、名称：PE电缆保护管
2、型号：DN75
3、敷设方式：埋地敷设</t>
  </si>
  <si>
    <t>040803002002</t>
  </si>
  <si>
    <t>电缆保护管
1、名称：PVC电缆保护管
2、型号：DN125
3、敷设方式：埋地敷设</t>
  </si>
  <si>
    <t>040803004001</t>
  </si>
  <si>
    <t>管道包封
1、名称：C25混凝土环包
2、位置：预埋路灯电缆套管部分</t>
  </si>
  <si>
    <t>砌筑井
1、名称：砖砌倒虹吸井</t>
  </si>
  <si>
    <t>砌筑井
1、名称：修复阀门井</t>
  </si>
  <si>
    <t>塑料管
1、材质及规格：PVC塑料管DN100
2、连接形式：粘结
3、其他：原老旧自来水管改造
4、管道检验及试验要求：符合设计要求</t>
  </si>
  <si>
    <t>040803004002</t>
  </si>
  <si>
    <t>管道包封
1、名称：C25混凝土环包
2、位置：原自来水管部位混凝土环包</t>
  </si>
  <si>
    <t>040803004003</t>
  </si>
  <si>
    <t>管道包封
1、名称：C25混凝土环包
2、位置：原电缆过路部分混凝土环包</t>
  </si>
  <si>
    <t>南门东侧部分</t>
  </si>
  <si>
    <t>041111003001</t>
  </si>
  <si>
    <t>固定式压型钢板围挡
1、名称：拆除旧围挡
2、围挡高度：3m</t>
  </si>
  <si>
    <t>041111003002</t>
  </si>
  <si>
    <t>固定式压型钢板围挡
1、名称：安装新围挡
2、围挡高度：1.8m</t>
  </si>
  <si>
    <t>041111003004</t>
  </si>
  <si>
    <t>固定式压型钢板围挡
1、名称：拆除围挡
2、围挡高度：1.8m</t>
  </si>
  <si>
    <t>041111003003</t>
  </si>
  <si>
    <t>固定式压型钢板围挡
1、名称：恢复旧围挡
2、围挡高度：4m</t>
  </si>
  <si>
    <t>040504001003</t>
  </si>
  <si>
    <t>砌筑井
1、名称：雨水井</t>
  </si>
  <si>
    <t>西门部分</t>
  </si>
  <si>
    <t>041001002002</t>
  </si>
  <si>
    <t>041001005002</t>
  </si>
  <si>
    <t>050101006001</t>
  </si>
  <si>
    <t>清除草皮
1、草皮种类：拆除绿化带</t>
  </si>
  <si>
    <t>040803004004</t>
  </si>
  <si>
    <t>管道包封
1、名称：C25混凝土环包
2、位置：路灯电缆(老)混凝土环包</t>
  </si>
  <si>
    <t>040504001005</t>
  </si>
  <si>
    <t>砌筑井
1、名称：检查井修复
2、做法：部分井筒拆除，浇盖板改暗井</t>
  </si>
  <si>
    <t>040504001004</t>
  </si>
  <si>
    <t>砌筑井
1、名称：原雨水井井盖更换</t>
  </si>
  <si>
    <t>041111003006</t>
  </si>
  <si>
    <t>041111003007</t>
  </si>
  <si>
    <t>041111003005</t>
  </si>
  <si>
    <t>绿化工程</t>
  </si>
  <si>
    <t>040103002001</t>
  </si>
  <si>
    <t>余方弃置
1、废弃料品种：甲方垃圾倒运
2、运距：3km</t>
  </si>
  <si>
    <t>楼（地）面卷材防水
1、名称：防水卷材恢复(利旧)</t>
  </si>
  <si>
    <t>零星砌砖
1、零星砌砖名称、部位：观光井、保温防护等零星砌筑</t>
  </si>
  <si>
    <t>050102001001</t>
  </si>
  <si>
    <t>栽植乔木
1、种类：法桐移植
2、胸径或干径：r=40
3、起挖方式：机械配合人工开挖</t>
  </si>
  <si>
    <t>株</t>
  </si>
  <si>
    <t>050102001002</t>
  </si>
  <si>
    <t>栽植乔木
1、种类：黄山栾移植
2、胸径或干径：r=30
3、起挖方式：机械配合人工开挖</t>
  </si>
  <si>
    <t>050102001003</t>
  </si>
  <si>
    <t>栽植乔木
1、种类：黄山栾移植
2、胸径或干径：r=18-24
3、起挖方式：机械配合人工开挖</t>
  </si>
  <si>
    <t>050102001004</t>
  </si>
  <si>
    <t>栽植乔木
1、种类：白蜡移植
2、胸径或干径：r=20-24
3、起挖方式：机械配合人工开挖</t>
  </si>
  <si>
    <t>050102001005</t>
  </si>
  <si>
    <t>栽植乔木
1、种类：白蜡移植
2、胸径或干径：r=10-18
3、起挖方式：机械配合人工开挖</t>
  </si>
  <si>
    <t>050102002001</t>
  </si>
  <si>
    <t>栽植灌木
1、种类：大叶女贞移植
2、根盘直径：r=15
3、起挖方式：机械配合人工开挖</t>
  </si>
  <si>
    <t>050102002002</t>
  </si>
  <si>
    <t>栽植灌木
1、种类：紫薇移植
2、根盘直径：r=5
3、起挖方式：机械配合人工开挖</t>
  </si>
  <si>
    <t>050102001006</t>
  </si>
  <si>
    <t>栽植乔木
1、种类：法桐移植
2、胸径或干径：r=20
3、起挖方式：机械配合人工开挖</t>
  </si>
  <si>
    <t>050102002003</t>
  </si>
  <si>
    <t>栽植灌木
1、种类：石楠球移植
2、蓬径：1.5
3、起挖方式：机械配合人工开挖</t>
  </si>
  <si>
    <t>050102001007</t>
  </si>
  <si>
    <t>栽植乔木
1、种类：刺槐移植
2、胸径或干径：r=20
3、起挖方式：机械配合人工开挖</t>
  </si>
  <si>
    <t>土方工程</t>
  </si>
  <si>
    <t>回填方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</si>
</sst>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10.5"/>
      <color indexed="8"/>
      <name val="黑体"/>
      <charset val="134"/>
    </font>
    <font>
      <sz val="10.5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name val="黑体"/>
      <charset val="134"/>
    </font>
    <font>
      <b/>
      <sz val="18"/>
      <name val="黑体"/>
      <charset val="134"/>
    </font>
    <font>
      <sz val="9"/>
      <name val="宋体"/>
      <charset val="134"/>
    </font>
    <font>
      <b/>
      <sz val="2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horizontal="left" vertical="center" wrapText="1" readingOrder="1"/>
    </xf>
    <xf numFmtId="0" fontId="3" fillId="2" borderId="2" xfId="0" applyNumberFormat="1" applyFont="1" applyFill="1" applyBorder="1" applyAlignment="1" applyProtection="1">
      <alignment horizontal="center" vertical="center" wrapText="1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2" borderId="4" xfId="0" applyNumberFormat="1" applyFont="1" applyFill="1" applyBorder="1" applyAlignment="1" applyProtection="1">
      <alignment horizontal="center" vertical="center" wrapText="1" readingOrder="1"/>
    </xf>
    <xf numFmtId="0" fontId="3" fillId="2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6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left" vertical="center" wrapText="1" readingOrder="1"/>
    </xf>
    <xf numFmtId="0" fontId="4" fillId="0" borderId="5" xfId="0" applyNumberFormat="1" applyFont="1" applyFill="1" applyBorder="1" applyAlignment="1" applyProtection="1">
      <alignment horizontal="right" vertical="center" wrapText="1" readingOrder="1"/>
    </xf>
    <xf numFmtId="0" fontId="4" fillId="3" borderId="5" xfId="0" applyNumberFormat="1" applyFont="1" applyFill="1" applyBorder="1" applyAlignment="1" applyProtection="1">
      <alignment horizontal="left" vertical="center" wrapText="1" readingOrder="1"/>
    </xf>
    <xf numFmtId="0" fontId="4" fillId="3" borderId="5" xfId="0" applyNumberFormat="1" applyFont="1" applyFill="1" applyBorder="1" applyAlignment="1" applyProtection="1">
      <alignment horizontal="center" vertical="center" wrapText="1" readingOrder="1"/>
    </xf>
    <xf numFmtId="0" fontId="4" fillId="3" borderId="5" xfId="0" applyNumberFormat="1" applyFont="1" applyFill="1" applyBorder="1" applyAlignment="1" applyProtection="1">
      <alignment horizontal="right" vertical="center" wrapText="1" readingOrder="1"/>
    </xf>
    <xf numFmtId="0" fontId="4" fillId="0" borderId="7" xfId="0" applyNumberFormat="1" applyFont="1" applyFill="1" applyBorder="1" applyAlignment="1" applyProtection="1">
      <alignment horizontal="center" vertical="center" wrapText="1" readingOrder="1"/>
    </xf>
    <xf numFmtId="0" fontId="1" fillId="0" borderId="8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top" wrapText="1" readingOrder="1"/>
    </xf>
    <xf numFmtId="0" fontId="3" fillId="0" borderId="1" xfId="0" applyNumberFormat="1" applyFont="1" applyFill="1" applyBorder="1" applyAlignment="1" applyProtection="1">
      <alignment horizontal="right" vertical="center" readingOrder="1"/>
    </xf>
    <xf numFmtId="0" fontId="3" fillId="2" borderId="9" xfId="0" applyNumberFormat="1" applyFont="1" applyFill="1" applyBorder="1" applyAlignment="1" applyProtection="1">
      <alignment horizontal="center" vertical="center" wrapText="1" readingOrder="1"/>
    </xf>
    <xf numFmtId="0" fontId="4" fillId="0" borderId="9" xfId="0" applyNumberFormat="1" applyFont="1" applyFill="1" applyBorder="1" applyAlignment="1" applyProtection="1">
      <alignment horizontal="right" vertical="center" wrapText="1" readingOrder="1"/>
    </xf>
    <xf numFmtId="176" fontId="4" fillId="3" borderId="5" xfId="0" applyNumberFormat="1" applyFont="1" applyFill="1" applyBorder="1" applyAlignment="1" applyProtection="1">
      <alignment horizontal="right" vertical="center" wrapText="1" readingOrder="1"/>
    </xf>
    <xf numFmtId="0" fontId="4" fillId="3" borderId="9" xfId="0" applyNumberFormat="1" applyFont="1" applyFill="1" applyBorder="1" applyAlignment="1" applyProtection="1">
      <alignment horizontal="right" vertical="center" wrapText="1" readingOrder="1"/>
    </xf>
    <xf numFmtId="176" fontId="4" fillId="0" borderId="10" xfId="0" applyNumberFormat="1" applyFont="1" applyFill="1" applyBorder="1" applyAlignment="1" applyProtection="1">
      <alignment horizontal="right" vertical="center" wrapText="1" readingOrder="1"/>
    </xf>
    <xf numFmtId="0" fontId="4" fillId="0" borderId="11" xfId="0" applyNumberFormat="1" applyFont="1" applyFill="1" applyBorder="1" applyAlignment="1" applyProtection="1">
      <alignment horizontal="right" vertical="center" wrapText="1" readingOrder="1"/>
    </xf>
    <xf numFmtId="176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 applyProtection="1">
      <alignment horizontal="center" vertical="center" readingOrder="1"/>
    </xf>
    <xf numFmtId="176" fontId="3" fillId="0" borderId="1" xfId="0" applyNumberFormat="1" applyFont="1" applyFill="1" applyBorder="1" applyAlignment="1" applyProtection="1">
      <alignment horizontal="left" vertical="center" wrapText="1" readingOrder="1"/>
    </xf>
    <xf numFmtId="176" fontId="3" fillId="2" borderId="4" xfId="0" applyNumberFormat="1" applyFont="1" applyFill="1" applyBorder="1" applyAlignment="1" applyProtection="1">
      <alignment horizontal="center" vertical="center" wrapText="1" readingOrder="1"/>
    </xf>
    <xf numFmtId="176" fontId="3" fillId="2" borderId="5" xfId="0" applyNumberFormat="1" applyFont="1" applyFill="1" applyBorder="1" applyAlignment="1" applyProtection="1">
      <alignment horizontal="center" vertical="center" wrapText="1" readingOrder="1"/>
    </xf>
    <xf numFmtId="176" fontId="4" fillId="0" borderId="5" xfId="0" applyNumberFormat="1" applyFont="1" applyFill="1" applyBorder="1" applyAlignment="1" applyProtection="1">
      <alignment horizontal="right" vertical="center" wrapText="1" readingOrder="1"/>
    </xf>
    <xf numFmtId="176" fontId="1" fillId="0" borderId="8" xfId="0" applyNumberFormat="1" applyFont="1" applyFill="1" applyBorder="1" applyAlignment="1" applyProtection="1">
      <alignment vertical="top"/>
    </xf>
    <xf numFmtId="176" fontId="5" fillId="0" borderId="0" xfId="0" applyNumberFormat="1" applyFont="1" applyFill="1" applyBorder="1" applyAlignment="1" applyProtection="1">
      <alignment horizontal="right" vertical="top" wrapText="1" readingOrder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4" fillId="0" borderId="10" xfId="0" applyNumberFormat="1" applyFont="1" applyFill="1" applyBorder="1" applyAlignment="1" applyProtection="1">
      <alignment horizontal="right" vertical="center" wrapText="1" readingOrder="1"/>
    </xf>
    <xf numFmtId="0" fontId="4" fillId="3" borderId="6" xfId="0" applyNumberFormat="1" applyFont="1" applyFill="1" applyBorder="1" applyAlignment="1" applyProtection="1">
      <alignment horizontal="center" vertical="center" wrapText="1" readingOrder="1"/>
    </xf>
    <xf numFmtId="176" fontId="4" fillId="0" borderId="7" xfId="0" applyNumberFormat="1" applyFont="1" applyFill="1" applyBorder="1" applyAlignment="1" applyProtection="1">
      <alignment horizontal="center" vertical="center" wrapText="1" readingOrder="1"/>
    </xf>
    <xf numFmtId="0" fontId="7" fillId="4" borderId="0" xfId="49" applyFont="1" applyFill="1" applyAlignment="1">
      <alignment horizontal="left" vertical="center" wrapText="1"/>
    </xf>
    <xf numFmtId="0" fontId="8" fillId="4" borderId="0" xfId="49" applyFont="1" applyFill="1" applyAlignment="1">
      <alignment horizontal="center" vertical="center" wrapText="1"/>
    </xf>
    <xf numFmtId="0" fontId="7" fillId="4" borderId="0" xfId="49" applyFont="1" applyFill="1" applyAlignment="1">
      <alignment vertical="center" wrapText="1"/>
    </xf>
    <xf numFmtId="0" fontId="7" fillId="4" borderId="0" xfId="49" applyFont="1" applyFill="1" applyAlignment="1">
      <alignment horizontal="right" vertical="center" wrapText="1"/>
    </xf>
    <xf numFmtId="0" fontId="7" fillId="4" borderId="2" xfId="49" applyFont="1" applyFill="1" applyBorder="1" applyAlignment="1">
      <alignment horizontal="center" vertical="center" wrapText="1"/>
    </xf>
    <xf numFmtId="0" fontId="7" fillId="4" borderId="3" xfId="49" applyFont="1" applyFill="1" applyBorder="1" applyAlignment="1">
      <alignment horizontal="center" vertical="center" wrapText="1"/>
    </xf>
    <xf numFmtId="0" fontId="7" fillId="4" borderId="6" xfId="49" applyFont="1" applyFill="1" applyBorder="1" applyAlignment="1">
      <alignment horizontal="center" vertical="center" wrapText="1"/>
    </xf>
    <xf numFmtId="0" fontId="7" fillId="4" borderId="5" xfId="49" applyFont="1" applyFill="1" applyBorder="1" applyAlignment="1">
      <alignment horizontal="center" vertical="center" wrapText="1"/>
    </xf>
    <xf numFmtId="0" fontId="9" fillId="4" borderId="6" xfId="49" applyFont="1" applyFill="1" applyBorder="1" applyAlignment="1">
      <alignment horizontal="left" vertical="center" wrapText="1"/>
    </xf>
    <xf numFmtId="0" fontId="9" fillId="4" borderId="5" xfId="49" applyFont="1" applyFill="1" applyBorder="1" applyAlignment="1">
      <alignment horizontal="left" vertical="center" wrapText="1"/>
    </xf>
    <xf numFmtId="0" fontId="9" fillId="4" borderId="6" xfId="49" applyFont="1" applyFill="1" applyBorder="1" applyAlignment="1">
      <alignment horizontal="center" vertical="center" wrapText="1"/>
    </xf>
    <xf numFmtId="0" fontId="9" fillId="4" borderId="5" xfId="49" applyFont="1" applyFill="1" applyBorder="1" applyAlignment="1">
      <alignment horizontal="center" vertical="center" wrapText="1"/>
    </xf>
    <xf numFmtId="0" fontId="9" fillId="4" borderId="5" xfId="49" applyFont="1" applyFill="1" applyBorder="1" applyAlignment="1">
      <alignment horizontal="right" vertical="center" wrapText="1"/>
    </xf>
    <xf numFmtId="0" fontId="7" fillId="4" borderId="7" xfId="49" applyFont="1" applyFill="1" applyBorder="1" applyAlignment="1">
      <alignment horizontal="center" vertical="center" wrapText="1"/>
    </xf>
    <xf numFmtId="0" fontId="7" fillId="4" borderId="10" xfId="49" applyFont="1" applyFill="1" applyBorder="1" applyAlignment="1">
      <alignment horizontal="center" vertical="center" wrapText="1"/>
    </xf>
    <xf numFmtId="0" fontId="7" fillId="4" borderId="4" xfId="49" applyFont="1" applyFill="1" applyBorder="1" applyAlignment="1">
      <alignment horizontal="center" vertical="center" wrapText="1"/>
    </xf>
    <xf numFmtId="0" fontId="7" fillId="4" borderId="9" xfId="49" applyFont="1" applyFill="1" applyBorder="1" applyAlignment="1">
      <alignment horizontal="center" vertical="center" wrapText="1"/>
    </xf>
    <xf numFmtId="0" fontId="9" fillId="4" borderId="9" xfId="49" applyFont="1" applyFill="1" applyBorder="1" applyAlignment="1">
      <alignment horizontal="right" vertical="center" wrapText="1"/>
    </xf>
    <xf numFmtId="176" fontId="9" fillId="4" borderId="5" xfId="49" applyNumberFormat="1" applyFont="1" applyFill="1" applyBorder="1" applyAlignment="1">
      <alignment horizontal="right" vertical="center" wrapText="1"/>
    </xf>
    <xf numFmtId="176" fontId="9" fillId="4" borderId="10" xfId="49" applyNumberFormat="1" applyFont="1" applyFill="1" applyBorder="1" applyAlignment="1">
      <alignment horizontal="right" vertical="center" wrapText="1"/>
    </xf>
    <xf numFmtId="0" fontId="9" fillId="4" borderId="11" xfId="49" applyFont="1" applyFill="1" applyBorder="1" applyAlignment="1">
      <alignment horizontal="right" vertical="center" wrapText="1"/>
    </xf>
    <xf numFmtId="0" fontId="9" fillId="4" borderId="10" xfId="49" applyFont="1" applyFill="1" applyBorder="1" applyAlignment="1">
      <alignment horizontal="right" vertical="center" wrapText="1"/>
    </xf>
    <xf numFmtId="176" fontId="7" fillId="4" borderId="5" xfId="49" applyNumberFormat="1" applyFont="1" applyFill="1" applyBorder="1" applyAlignment="1">
      <alignment horizontal="right" vertical="center" wrapText="1"/>
    </xf>
    <xf numFmtId="176" fontId="7" fillId="4" borderId="10" xfId="49" applyNumberFormat="1" applyFont="1" applyFill="1" applyBorder="1" applyAlignment="1">
      <alignment horizontal="right" vertical="center" wrapText="1"/>
    </xf>
    <xf numFmtId="177" fontId="9" fillId="4" borderId="5" xfId="49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center" vertical="center" readingOrder="1"/>
    </xf>
    <xf numFmtId="0" fontId="11" fillId="0" borderId="0" xfId="0" applyNumberFormat="1" applyFont="1" applyFill="1" applyBorder="1" applyAlignment="1" applyProtection="1">
      <alignment horizontal="left" readingOrder="1"/>
    </xf>
    <xf numFmtId="0" fontId="11" fillId="0" borderId="12" xfId="0" applyNumberFormat="1" applyFont="1" applyFill="1" applyBorder="1" applyAlignment="1" applyProtection="1">
      <alignment horizontal="center" wrapText="1" readingOrder="1"/>
    </xf>
    <xf numFmtId="0" fontId="11" fillId="0" borderId="13" xfId="0" applyNumberFormat="1" applyFont="1" applyFill="1" applyBorder="1" applyAlignment="1" applyProtection="1">
      <alignment horizontal="center" wrapText="1" readingOrder="1"/>
    </xf>
    <xf numFmtId="2" fontId="11" fillId="0" borderId="13" xfId="0" applyNumberFormat="1" applyFont="1" applyFill="1" applyBorder="1" applyAlignment="1" applyProtection="1">
      <alignment horizontal="center" wrapText="1" readingOrder="1"/>
    </xf>
    <xf numFmtId="0" fontId="1" fillId="0" borderId="14" xfId="0" applyNumberFormat="1" applyFont="1" applyFill="1" applyBorder="1" applyAlignment="1" applyProtection="1">
      <alignment vertical="top"/>
    </xf>
    <xf numFmtId="0" fontId="12" fillId="0" borderId="14" xfId="0" applyNumberFormat="1" applyFont="1" applyFill="1" applyBorder="1" applyAlignment="1" applyProtection="1">
      <alignment horizontal="center" vertical="center" readingOrder="1"/>
    </xf>
    <xf numFmtId="0" fontId="11" fillId="0" borderId="0" xfId="0" applyNumberFormat="1" applyFont="1" applyFill="1" applyBorder="1" applyAlignment="1" applyProtection="1">
      <alignment horizontal="left" wrapText="1" readingOrder="1"/>
    </xf>
    <xf numFmtId="49" fontId="11" fillId="0" borderId="0" xfId="0" applyNumberFormat="1" applyFont="1" applyFill="1" applyBorder="1" applyAlignment="1" applyProtection="1">
      <alignment horizont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5" workbookViewId="0">
      <selection activeCell="D21" sqref="D21"/>
    </sheetView>
  </sheetViews>
  <sheetFormatPr defaultColWidth="10.6666666666667" defaultRowHeight="12.75" outlineLevelCol="5"/>
  <cols>
    <col min="1" max="1" width="2.4" style="1"/>
    <col min="2" max="2" width="17.7222222222222" style="1"/>
    <col min="3" max="3" width="3.45555555555556" style="1"/>
    <col min="4" max="4" width="31.9888888888889" style="1"/>
    <col min="5" max="5" width="49.7111111111111" style="1"/>
    <col min="6" max="6" width="3.45555555555556" style="1"/>
    <col min="7" max="7" width="12.5" style="1"/>
    <col min="8" max="8" width="10.6666666666667" style="1"/>
    <col min="9" max="9" width="15" style="1"/>
    <col min="10" max="16384" width="10.6666666666667" style="1"/>
  </cols>
  <sheetData>
    <row r="1" s="1" customFormat="1" ht="58.1" customHeight="1"/>
    <row r="2" s="1" customFormat="1" ht="52.2" customHeight="1" spans="1:6">
      <c r="A2" s="63" t="s">
        <v>0</v>
      </c>
      <c r="B2" s="63"/>
      <c r="C2" s="63"/>
      <c r="D2" s="63"/>
      <c r="E2" s="63"/>
      <c r="F2" s="63"/>
    </row>
    <row r="3" s="1" customFormat="1" ht="34.55" customHeight="1"/>
    <row r="4" s="1" customFormat="1" ht="34.55" customHeight="1" spans="2:5">
      <c r="B4" s="64" t="s">
        <v>1</v>
      </c>
      <c r="C4" s="64"/>
      <c r="D4" s="65"/>
      <c r="E4" s="65"/>
    </row>
    <row r="5" s="1" customFormat="1" ht="34.55" customHeight="1" spans="2:5">
      <c r="B5" s="64" t="s">
        <v>2</v>
      </c>
      <c r="C5" s="64"/>
      <c r="D5" s="66" t="s">
        <v>3</v>
      </c>
      <c r="E5" s="66"/>
    </row>
    <row r="6" s="1" customFormat="1" ht="35.3" customHeight="1" spans="2:5">
      <c r="B6" s="64" t="s">
        <v>4</v>
      </c>
      <c r="C6" s="64"/>
      <c r="D6" s="67">
        <f>'表-05 分部分项工程量清单与计价表【道路铺装】'!I58+'表-05 分部分项工程量清单与计价表【消防水池土建】'!I96+'表-13 措施项目清单与计价表(二)【消防水池土建】'!I12+'表-05 分部分项工程量清单与计价表【消防水池安装】'!I42+排水工程!I19+给水工程!I31+电气工程!H33+零星工程!I53</f>
        <v>15332206.4809</v>
      </c>
      <c r="E6" s="67"/>
    </row>
    <row r="7" s="1" customFormat="1" ht="34.55" customHeight="1" spans="2:5">
      <c r="B7" s="64" t="s">
        <v>5</v>
      </c>
      <c r="C7" s="64"/>
      <c r="D7" s="66" t="s">
        <v>6</v>
      </c>
      <c r="E7" s="66"/>
    </row>
    <row r="8" s="1" customFormat="1" ht="69.15" customHeight="1" spans="4:5">
      <c r="D8" s="68"/>
      <c r="E8" s="68"/>
    </row>
    <row r="9" s="1" customFormat="1" ht="35.3" customHeight="1" spans="2:5">
      <c r="B9" s="64" t="s">
        <v>7</v>
      </c>
      <c r="C9" s="65"/>
      <c r="D9" s="65"/>
      <c r="E9" s="65"/>
    </row>
    <row r="10" s="1" customFormat="1" ht="22.8" customHeight="1" spans="3:5">
      <c r="C10" s="69" t="s">
        <v>8</v>
      </c>
      <c r="D10" s="69"/>
      <c r="E10" s="69"/>
    </row>
    <row r="11" s="1" customFormat="1" ht="58.1" customHeight="1"/>
    <row r="12" s="1" customFormat="1" ht="34.55" customHeight="1" spans="2:5">
      <c r="B12" s="70" t="s">
        <v>9</v>
      </c>
      <c r="C12" s="65"/>
      <c r="D12" s="65"/>
      <c r="E12" s="65"/>
    </row>
    <row r="13" s="1" customFormat="1" ht="23.5" customHeight="1" spans="3:5">
      <c r="C13" s="69" t="s">
        <v>10</v>
      </c>
      <c r="D13" s="69"/>
      <c r="E13" s="69"/>
    </row>
    <row r="14" s="1" customFormat="1" ht="57.35" customHeight="1"/>
    <row r="15" s="1" customFormat="1" ht="35.3" customHeight="1" spans="2:5">
      <c r="B15" s="64" t="s">
        <v>11</v>
      </c>
      <c r="C15" s="65"/>
      <c r="D15" s="65"/>
      <c r="E15" s="65"/>
    </row>
    <row r="16" s="1" customFormat="1" ht="22.8" customHeight="1" spans="3:5">
      <c r="C16" s="69" t="s">
        <v>12</v>
      </c>
      <c r="D16" s="69"/>
      <c r="E16" s="69"/>
    </row>
    <row r="17" s="1" customFormat="1" ht="34.55" customHeight="1"/>
    <row r="18" s="1" customFormat="1" ht="35.3" customHeight="1" spans="2:4">
      <c r="B18" s="64" t="s">
        <v>13</v>
      </c>
      <c r="C18" s="71"/>
      <c r="D18" s="71"/>
    </row>
  </sheetData>
  <mergeCells count="16">
    <mergeCell ref="A2:F2"/>
    <mergeCell ref="B4:C4"/>
    <mergeCell ref="D4:E4"/>
    <mergeCell ref="B5:C5"/>
    <mergeCell ref="D5:E5"/>
    <mergeCell ref="B6:C6"/>
    <mergeCell ref="D6:E6"/>
    <mergeCell ref="B7:C7"/>
    <mergeCell ref="D7:E7"/>
    <mergeCell ref="C9:E9"/>
    <mergeCell ref="C10:E10"/>
    <mergeCell ref="C12:E12"/>
    <mergeCell ref="C13:E13"/>
    <mergeCell ref="C15:E15"/>
    <mergeCell ref="C16:E16"/>
    <mergeCell ref="C18:D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showGridLines="0" workbookViewId="0">
      <selection activeCell="H61" sqref="H61"/>
    </sheetView>
  </sheetViews>
  <sheetFormatPr defaultColWidth="9" defaultRowHeight="11.25"/>
  <cols>
    <col min="1" max="1" width="8" customWidth="1"/>
    <col min="2" max="2" width="15.1666666666667" customWidth="1"/>
    <col min="3" max="3" width="13.1666666666667" customWidth="1"/>
    <col min="4" max="4" width="23.8333333333333" customWidth="1"/>
    <col min="5" max="5" width="6.16666666666667" customWidth="1"/>
    <col min="6" max="6" width="6.83333333333333" customWidth="1"/>
    <col min="7" max="7" width="3.16666666666667" customWidth="1"/>
    <col min="8" max="8" width="10.8333333333333" customWidth="1"/>
    <col min="9" max="9" width="13.3333333333333" customWidth="1"/>
    <col min="10" max="10" width="11.6666666666667" customWidth="1"/>
  </cols>
  <sheetData>
    <row r="1" ht="14.25" customHeight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ht="39.75" customHeight="1" spans="1:10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</row>
    <row r="3" ht="25.5" customHeight="1" spans="1:10">
      <c r="A3" s="40" t="s">
        <v>15</v>
      </c>
      <c r="B3" s="40"/>
      <c r="C3" s="40"/>
      <c r="D3" s="40" t="s">
        <v>16</v>
      </c>
      <c r="E3" s="40"/>
      <c r="F3" s="40"/>
      <c r="G3" s="41" t="s">
        <v>17</v>
      </c>
      <c r="H3" s="41"/>
      <c r="I3" s="41"/>
      <c r="J3" s="41"/>
    </row>
    <row r="4" ht="15.75" customHeight="1" spans="1:10">
      <c r="A4" s="42" t="s">
        <v>18</v>
      </c>
      <c r="B4" s="43" t="s">
        <v>19</v>
      </c>
      <c r="C4" s="43" t="s">
        <v>20</v>
      </c>
      <c r="D4" s="43"/>
      <c r="E4" s="43" t="s">
        <v>21</v>
      </c>
      <c r="F4" s="43" t="s">
        <v>22</v>
      </c>
      <c r="G4" s="43"/>
      <c r="H4" s="43" t="s">
        <v>23</v>
      </c>
      <c r="I4" s="43"/>
      <c r="J4" s="53"/>
    </row>
    <row r="5" ht="25.5" customHeight="1" spans="1:10">
      <c r="A5" s="44"/>
      <c r="B5" s="45"/>
      <c r="C5" s="45"/>
      <c r="D5" s="45"/>
      <c r="E5" s="45"/>
      <c r="F5" s="45"/>
      <c r="G5" s="45"/>
      <c r="H5" s="45" t="s">
        <v>24</v>
      </c>
      <c r="I5" s="45" t="s">
        <v>25</v>
      </c>
      <c r="J5" s="54" t="s">
        <v>26</v>
      </c>
    </row>
    <row r="6" ht="15.75" customHeight="1" spans="1:10">
      <c r="A6" s="46"/>
      <c r="B6" s="47"/>
      <c r="C6" s="47" t="s">
        <v>27</v>
      </c>
      <c r="D6" s="47"/>
      <c r="E6" s="47"/>
      <c r="F6" s="47"/>
      <c r="G6" s="47"/>
      <c r="H6" s="47"/>
      <c r="I6" s="50"/>
      <c r="J6" s="55"/>
    </row>
    <row r="7" ht="15.75" customHeight="1" spans="1:10">
      <c r="A7" s="46"/>
      <c r="B7" s="47"/>
      <c r="C7" s="47" t="s">
        <v>28</v>
      </c>
      <c r="D7" s="47"/>
      <c r="E7" s="47"/>
      <c r="F7" s="47"/>
      <c r="G7" s="47"/>
      <c r="H7" s="47"/>
      <c r="I7" s="50"/>
      <c r="J7" s="55"/>
    </row>
    <row r="8" ht="25.5" customHeight="1" spans="1:10">
      <c r="A8" s="48">
        <v>1</v>
      </c>
      <c r="B8" s="47" t="s">
        <v>29</v>
      </c>
      <c r="C8" s="47" t="s">
        <v>30</v>
      </c>
      <c r="D8" s="47"/>
      <c r="E8" s="49" t="s">
        <v>31</v>
      </c>
      <c r="F8" s="50">
        <v>27626.06</v>
      </c>
      <c r="G8" s="50"/>
      <c r="H8" s="50">
        <v>2.35</v>
      </c>
      <c r="I8" s="56">
        <f>F8*H8</f>
        <v>64921.241</v>
      </c>
      <c r="J8" s="55"/>
    </row>
    <row r="9" ht="59.25" customHeight="1" spans="1:10">
      <c r="A9" s="48">
        <v>2</v>
      </c>
      <c r="B9" s="47" t="s">
        <v>32</v>
      </c>
      <c r="C9" s="47" t="s">
        <v>33</v>
      </c>
      <c r="D9" s="47"/>
      <c r="E9" s="49" t="s">
        <v>31</v>
      </c>
      <c r="F9" s="50">
        <v>27822.79</v>
      </c>
      <c r="G9" s="50"/>
      <c r="H9" s="50">
        <v>25.07</v>
      </c>
      <c r="I9" s="56">
        <f t="shared" ref="I9:I14" si="0">F9*H9</f>
        <v>697517.3453</v>
      </c>
      <c r="J9" s="55"/>
    </row>
    <row r="10" ht="81.75" customHeight="1" spans="1:10">
      <c r="A10" s="48">
        <v>3</v>
      </c>
      <c r="B10" s="47" t="s">
        <v>34</v>
      </c>
      <c r="C10" s="47" t="s">
        <v>35</v>
      </c>
      <c r="D10" s="47"/>
      <c r="E10" s="49" t="s">
        <v>31</v>
      </c>
      <c r="F10" s="50">
        <v>27671.04</v>
      </c>
      <c r="G10" s="50"/>
      <c r="H10" s="50">
        <v>68.67</v>
      </c>
      <c r="I10" s="56">
        <f t="shared" si="0"/>
        <v>1900170.3168</v>
      </c>
      <c r="J10" s="55"/>
    </row>
    <row r="11" ht="25.5" customHeight="1" spans="1:10">
      <c r="A11" s="48">
        <v>4</v>
      </c>
      <c r="B11" s="47" t="s">
        <v>36</v>
      </c>
      <c r="C11" s="47" t="s">
        <v>37</v>
      </c>
      <c r="D11" s="47"/>
      <c r="E11" s="49" t="s">
        <v>31</v>
      </c>
      <c r="F11" s="50">
        <v>27671.04</v>
      </c>
      <c r="G11" s="50"/>
      <c r="H11" s="50">
        <v>2.73</v>
      </c>
      <c r="I11" s="56">
        <f t="shared" si="0"/>
        <v>75541.9392</v>
      </c>
      <c r="J11" s="55"/>
    </row>
    <row r="12" ht="25.5" customHeight="1" spans="1:10">
      <c r="A12" s="48">
        <v>5</v>
      </c>
      <c r="B12" s="47" t="s">
        <v>38</v>
      </c>
      <c r="C12" s="47" t="s">
        <v>39</v>
      </c>
      <c r="D12" s="47"/>
      <c r="E12" s="49" t="s">
        <v>31</v>
      </c>
      <c r="F12" s="50">
        <v>27671.04</v>
      </c>
      <c r="G12" s="50"/>
      <c r="H12" s="50">
        <v>1.64</v>
      </c>
      <c r="I12" s="56">
        <f t="shared" si="0"/>
        <v>45380.5056</v>
      </c>
      <c r="J12" s="55"/>
    </row>
    <row r="13" ht="48" customHeight="1" spans="1:10">
      <c r="A13" s="48">
        <v>6</v>
      </c>
      <c r="B13" s="47" t="s">
        <v>40</v>
      </c>
      <c r="C13" s="47" t="s">
        <v>41</v>
      </c>
      <c r="D13" s="47"/>
      <c r="E13" s="49" t="s">
        <v>31</v>
      </c>
      <c r="F13" s="50">
        <v>27671.04</v>
      </c>
      <c r="G13" s="50"/>
      <c r="H13" s="50">
        <v>54.5</v>
      </c>
      <c r="I13" s="56">
        <f t="shared" si="0"/>
        <v>1508071.68</v>
      </c>
      <c r="J13" s="55"/>
    </row>
    <row r="14" ht="48" customHeight="1" spans="1:10">
      <c r="A14" s="48">
        <v>7</v>
      </c>
      <c r="B14" s="47" t="s">
        <v>42</v>
      </c>
      <c r="C14" s="47" t="s">
        <v>43</v>
      </c>
      <c r="D14" s="47"/>
      <c r="E14" s="49" t="s">
        <v>31</v>
      </c>
      <c r="F14" s="50">
        <v>27671.04</v>
      </c>
      <c r="G14" s="50"/>
      <c r="H14" s="50">
        <v>45.78</v>
      </c>
      <c r="I14" s="56">
        <f t="shared" si="0"/>
        <v>1266780.2112</v>
      </c>
      <c r="J14" s="55"/>
    </row>
    <row r="15" ht="15.75" customHeight="1" spans="1:10">
      <c r="A15" s="46"/>
      <c r="B15" s="47"/>
      <c r="C15" s="47" t="s">
        <v>44</v>
      </c>
      <c r="D15" s="47"/>
      <c r="E15" s="47"/>
      <c r="F15" s="47"/>
      <c r="G15" s="47"/>
      <c r="H15" s="47"/>
      <c r="I15" s="50"/>
      <c r="J15" s="55"/>
    </row>
    <row r="16" ht="15.75" customHeight="1" spans="1:10">
      <c r="A16" s="46"/>
      <c r="B16" s="47"/>
      <c r="C16" s="47" t="s">
        <v>45</v>
      </c>
      <c r="D16" s="47"/>
      <c r="E16" s="47"/>
      <c r="F16" s="47"/>
      <c r="G16" s="47"/>
      <c r="H16" s="47"/>
      <c r="I16" s="50"/>
      <c r="J16" s="55"/>
    </row>
    <row r="17" ht="15.75" customHeight="1" spans="1:10">
      <c r="A17" s="46"/>
      <c r="B17" s="47"/>
      <c r="C17" s="47" t="s">
        <v>46</v>
      </c>
      <c r="D17" s="47"/>
      <c r="E17" s="47"/>
      <c r="F17" s="47"/>
      <c r="G17" s="47"/>
      <c r="H17" s="47"/>
      <c r="I17" s="50"/>
      <c r="J17" s="55"/>
    </row>
    <row r="18" ht="59.25" customHeight="1" spans="1:10">
      <c r="A18" s="48">
        <v>8</v>
      </c>
      <c r="B18" s="47" t="s">
        <v>47</v>
      </c>
      <c r="C18" s="47" t="s">
        <v>48</v>
      </c>
      <c r="D18" s="47"/>
      <c r="E18" s="49" t="s">
        <v>49</v>
      </c>
      <c r="F18" s="50">
        <v>4196.6</v>
      </c>
      <c r="G18" s="50"/>
      <c r="H18" s="50">
        <v>31.34</v>
      </c>
      <c r="I18" s="56">
        <f>F18*H18</f>
        <v>131521.444</v>
      </c>
      <c r="J18" s="55"/>
    </row>
    <row r="19" ht="59.25" customHeight="1" spans="1:10">
      <c r="A19" s="48">
        <v>9</v>
      </c>
      <c r="B19" s="47" t="s">
        <v>50</v>
      </c>
      <c r="C19" s="47" t="s">
        <v>51</v>
      </c>
      <c r="D19" s="47"/>
      <c r="E19" s="49" t="s">
        <v>49</v>
      </c>
      <c r="F19" s="50">
        <v>4196.6</v>
      </c>
      <c r="G19" s="50"/>
      <c r="H19" s="50">
        <v>123.99</v>
      </c>
      <c r="I19" s="56">
        <f>F19*H19</f>
        <v>520336.434</v>
      </c>
      <c r="J19" s="55"/>
    </row>
    <row r="20" ht="15.75" customHeight="1" spans="1:10">
      <c r="A20" s="46"/>
      <c r="B20" s="47"/>
      <c r="C20" s="47" t="s">
        <v>52</v>
      </c>
      <c r="D20" s="47"/>
      <c r="E20" s="47"/>
      <c r="F20" s="47"/>
      <c r="G20" s="47"/>
      <c r="H20" s="47"/>
      <c r="I20" s="56"/>
      <c r="J20" s="55"/>
    </row>
    <row r="21" ht="15.75" customHeight="1" spans="1:10">
      <c r="A21" s="51" t="s">
        <v>53</v>
      </c>
      <c r="B21" s="52"/>
      <c r="C21" s="52"/>
      <c r="D21" s="52"/>
      <c r="E21" s="52"/>
      <c r="F21" s="52"/>
      <c r="G21" s="52"/>
      <c r="H21" s="52"/>
      <c r="I21" s="57">
        <f>SUM(I8:I19)</f>
        <v>6210241.1171</v>
      </c>
      <c r="J21" s="58"/>
    </row>
    <row r="22" ht="14.25" customHeight="1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ht="39.75" customHeight="1" spans="1:10">
      <c r="A23" s="39" t="s">
        <v>14</v>
      </c>
      <c r="B23" s="39"/>
      <c r="C23" s="39"/>
      <c r="D23" s="39"/>
      <c r="E23" s="39"/>
      <c r="F23" s="39"/>
      <c r="G23" s="39"/>
      <c r="H23" s="39"/>
      <c r="I23" s="39"/>
      <c r="J23" s="39"/>
    </row>
    <row r="24" ht="25.5" customHeight="1" spans="1:10">
      <c r="A24" s="40" t="s">
        <v>15</v>
      </c>
      <c r="B24" s="40"/>
      <c r="C24" s="40"/>
      <c r="D24" s="40" t="s">
        <v>16</v>
      </c>
      <c r="E24" s="40"/>
      <c r="F24" s="40"/>
      <c r="G24" s="41" t="s">
        <v>54</v>
      </c>
      <c r="H24" s="41"/>
      <c r="I24" s="41"/>
      <c r="J24" s="41"/>
    </row>
    <row r="25" ht="15.75" customHeight="1" spans="1:10">
      <c r="A25" s="42" t="s">
        <v>18</v>
      </c>
      <c r="B25" s="43" t="s">
        <v>19</v>
      </c>
      <c r="C25" s="43" t="s">
        <v>20</v>
      </c>
      <c r="D25" s="43"/>
      <c r="E25" s="43" t="s">
        <v>21</v>
      </c>
      <c r="F25" s="43" t="s">
        <v>22</v>
      </c>
      <c r="G25" s="43"/>
      <c r="H25" s="43" t="s">
        <v>23</v>
      </c>
      <c r="I25" s="43"/>
      <c r="J25" s="53"/>
    </row>
    <row r="26" ht="25.5" customHeight="1" spans="1:10">
      <c r="A26" s="44"/>
      <c r="B26" s="45"/>
      <c r="C26" s="45"/>
      <c r="D26" s="45"/>
      <c r="E26" s="45"/>
      <c r="F26" s="45"/>
      <c r="G26" s="45"/>
      <c r="H26" s="45" t="s">
        <v>24</v>
      </c>
      <c r="I26" s="45" t="s">
        <v>25</v>
      </c>
      <c r="J26" s="54" t="s">
        <v>26</v>
      </c>
    </row>
    <row r="27" ht="59.25" customHeight="1" spans="1:10">
      <c r="A27" s="48">
        <v>10</v>
      </c>
      <c r="B27" s="47" t="s">
        <v>55</v>
      </c>
      <c r="C27" s="47" t="s">
        <v>48</v>
      </c>
      <c r="D27" s="47"/>
      <c r="E27" s="49" t="s">
        <v>49</v>
      </c>
      <c r="F27" s="50">
        <v>744.72</v>
      </c>
      <c r="G27" s="50"/>
      <c r="H27" s="50">
        <v>31.34</v>
      </c>
      <c r="I27" s="56">
        <f>F27*H27</f>
        <v>23339.5248</v>
      </c>
      <c r="J27" s="55"/>
    </row>
    <row r="28" ht="59.25" customHeight="1" spans="1:10">
      <c r="A28" s="48">
        <v>11</v>
      </c>
      <c r="B28" s="47" t="s">
        <v>56</v>
      </c>
      <c r="C28" s="47" t="s">
        <v>51</v>
      </c>
      <c r="D28" s="47"/>
      <c r="E28" s="49" t="s">
        <v>49</v>
      </c>
      <c r="F28" s="50">
        <v>744.72</v>
      </c>
      <c r="G28" s="50"/>
      <c r="H28" s="50">
        <v>123.99</v>
      </c>
      <c r="I28" s="56">
        <f t="shared" ref="I28:I40" si="1">F28*H28</f>
        <v>92337.8328</v>
      </c>
      <c r="J28" s="55"/>
    </row>
    <row r="29" ht="15.75" customHeight="1" spans="1:10">
      <c r="A29" s="46"/>
      <c r="B29" s="47"/>
      <c r="C29" s="47" t="s">
        <v>57</v>
      </c>
      <c r="D29" s="47"/>
      <c r="E29" s="47"/>
      <c r="F29" s="47"/>
      <c r="G29" s="47"/>
      <c r="H29" s="47"/>
      <c r="I29" s="56"/>
      <c r="J29" s="55"/>
    </row>
    <row r="30" ht="70.5" customHeight="1" spans="1:10">
      <c r="A30" s="48">
        <v>12</v>
      </c>
      <c r="B30" s="47" t="s">
        <v>58</v>
      </c>
      <c r="C30" s="47" t="s">
        <v>59</v>
      </c>
      <c r="D30" s="47"/>
      <c r="E30" s="49" t="s">
        <v>49</v>
      </c>
      <c r="F30" s="50">
        <v>1643.36</v>
      </c>
      <c r="G30" s="50"/>
      <c r="H30" s="50">
        <v>123.99</v>
      </c>
      <c r="I30" s="56">
        <f t="shared" si="1"/>
        <v>203760.2064</v>
      </c>
      <c r="J30" s="55"/>
    </row>
    <row r="31" ht="15.75" customHeight="1" spans="1:10">
      <c r="A31" s="46"/>
      <c r="B31" s="47"/>
      <c r="C31" s="47" t="s">
        <v>60</v>
      </c>
      <c r="D31" s="47"/>
      <c r="E31" s="47"/>
      <c r="F31" s="47"/>
      <c r="G31" s="47"/>
      <c r="H31" s="47"/>
      <c r="I31" s="50"/>
      <c r="J31" s="55"/>
    </row>
    <row r="32" ht="15.75" customHeight="1" spans="1:10">
      <c r="A32" s="46"/>
      <c r="B32" s="47"/>
      <c r="C32" s="47" t="s">
        <v>61</v>
      </c>
      <c r="D32" s="47"/>
      <c r="E32" s="47"/>
      <c r="F32" s="47"/>
      <c r="G32" s="47"/>
      <c r="H32" s="47"/>
      <c r="I32" s="50"/>
      <c r="J32" s="55"/>
    </row>
    <row r="33" ht="25.5" customHeight="1" spans="1:10">
      <c r="A33" s="48">
        <v>13</v>
      </c>
      <c r="B33" s="47" t="s">
        <v>62</v>
      </c>
      <c r="C33" s="47" t="s">
        <v>30</v>
      </c>
      <c r="D33" s="47"/>
      <c r="E33" s="49" t="s">
        <v>31</v>
      </c>
      <c r="F33" s="50">
        <v>5573.15</v>
      </c>
      <c r="G33" s="50"/>
      <c r="H33" s="50">
        <v>2.35</v>
      </c>
      <c r="I33" s="56">
        <f t="shared" si="1"/>
        <v>13096.9025</v>
      </c>
      <c r="J33" s="55"/>
    </row>
    <row r="34" ht="59.25" customHeight="1" spans="1:10">
      <c r="A34" s="48">
        <v>14</v>
      </c>
      <c r="B34" s="47" t="s">
        <v>63</v>
      </c>
      <c r="C34" s="47" t="s">
        <v>33</v>
      </c>
      <c r="D34" s="47"/>
      <c r="E34" s="49" t="s">
        <v>31</v>
      </c>
      <c r="F34" s="50">
        <v>5573.15</v>
      </c>
      <c r="G34" s="50"/>
      <c r="H34" s="50">
        <v>25.07</v>
      </c>
      <c r="I34" s="56">
        <f t="shared" si="1"/>
        <v>139718.8705</v>
      </c>
      <c r="J34" s="55"/>
    </row>
    <row r="35" ht="81.75" customHeight="1" spans="1:10">
      <c r="A35" s="48">
        <v>15</v>
      </c>
      <c r="B35" s="47" t="s">
        <v>64</v>
      </c>
      <c r="C35" s="47" t="s">
        <v>35</v>
      </c>
      <c r="D35" s="47"/>
      <c r="E35" s="49" t="s">
        <v>31</v>
      </c>
      <c r="F35" s="50">
        <v>5573.15</v>
      </c>
      <c r="G35" s="50"/>
      <c r="H35" s="50">
        <v>68.67</v>
      </c>
      <c r="I35" s="56">
        <f t="shared" si="1"/>
        <v>382708.2105</v>
      </c>
      <c r="J35" s="55"/>
    </row>
    <row r="36" ht="25.5" customHeight="1" spans="1:10">
      <c r="A36" s="48">
        <v>16</v>
      </c>
      <c r="B36" s="47" t="s">
        <v>65</v>
      </c>
      <c r="C36" s="47" t="s">
        <v>37</v>
      </c>
      <c r="D36" s="47"/>
      <c r="E36" s="49" t="s">
        <v>31</v>
      </c>
      <c r="F36" s="50">
        <v>5573.15</v>
      </c>
      <c r="G36" s="50"/>
      <c r="H36" s="50">
        <v>2.73</v>
      </c>
      <c r="I36" s="56">
        <f t="shared" si="1"/>
        <v>15214.6995</v>
      </c>
      <c r="J36" s="55"/>
    </row>
    <row r="37" ht="25.5" customHeight="1" spans="1:10">
      <c r="A37" s="48">
        <v>17</v>
      </c>
      <c r="B37" s="47" t="s">
        <v>66</v>
      </c>
      <c r="C37" s="47" t="s">
        <v>39</v>
      </c>
      <c r="D37" s="47"/>
      <c r="E37" s="49" t="s">
        <v>31</v>
      </c>
      <c r="F37" s="50">
        <v>5573.15</v>
      </c>
      <c r="G37" s="50"/>
      <c r="H37" s="50">
        <v>1.64</v>
      </c>
      <c r="I37" s="56">
        <f t="shared" si="1"/>
        <v>9139.966</v>
      </c>
      <c r="J37" s="55"/>
    </row>
    <row r="38" ht="48" customHeight="1" spans="1:10">
      <c r="A38" s="48">
        <v>18</v>
      </c>
      <c r="B38" s="47" t="s">
        <v>67</v>
      </c>
      <c r="C38" s="47" t="s">
        <v>43</v>
      </c>
      <c r="D38" s="47"/>
      <c r="E38" s="49" t="s">
        <v>31</v>
      </c>
      <c r="F38" s="50">
        <v>5573.15</v>
      </c>
      <c r="G38" s="50"/>
      <c r="H38" s="50">
        <v>45.78</v>
      </c>
      <c r="I38" s="56">
        <f t="shared" si="1"/>
        <v>255138.807</v>
      </c>
      <c r="J38" s="55"/>
    </row>
    <row r="39" ht="15.75" customHeight="1" spans="1:10">
      <c r="A39" s="46"/>
      <c r="B39" s="47"/>
      <c r="C39" s="47" t="s">
        <v>68</v>
      </c>
      <c r="D39" s="47"/>
      <c r="E39" s="47"/>
      <c r="F39" s="47"/>
      <c r="G39" s="47"/>
      <c r="H39" s="47"/>
      <c r="I39" s="56"/>
      <c r="J39" s="55"/>
    </row>
    <row r="40" ht="25.5" customHeight="1" spans="1:10">
      <c r="A40" s="48">
        <v>19</v>
      </c>
      <c r="B40" s="47" t="s">
        <v>69</v>
      </c>
      <c r="C40" s="47" t="s">
        <v>30</v>
      </c>
      <c r="D40" s="47"/>
      <c r="E40" s="49" t="s">
        <v>31</v>
      </c>
      <c r="F40" s="50">
        <v>1760.13</v>
      </c>
      <c r="G40" s="50"/>
      <c r="H40" s="50">
        <v>2.35</v>
      </c>
      <c r="I40" s="56">
        <f t="shared" si="1"/>
        <v>4136.3055</v>
      </c>
      <c r="J40" s="55"/>
    </row>
    <row r="41" ht="15.75" customHeight="1" spans="1:10">
      <c r="A41" s="51" t="s">
        <v>53</v>
      </c>
      <c r="B41" s="52"/>
      <c r="C41" s="52"/>
      <c r="D41" s="52"/>
      <c r="E41" s="52"/>
      <c r="F41" s="52"/>
      <c r="G41" s="52"/>
      <c r="H41" s="52"/>
      <c r="I41" s="57">
        <f>SUM(I27:I40)</f>
        <v>1138591.3255</v>
      </c>
      <c r="J41" s="58"/>
    </row>
    <row r="42" ht="14.25" customHeight="1" spans="1:10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ht="39.75" customHeight="1" spans="1:10">
      <c r="A43" s="39" t="s">
        <v>14</v>
      </c>
      <c r="B43" s="39"/>
      <c r="C43" s="39"/>
      <c r="D43" s="39"/>
      <c r="E43" s="39"/>
      <c r="F43" s="39"/>
      <c r="G43" s="39"/>
      <c r="H43" s="39"/>
      <c r="I43" s="39"/>
      <c r="J43" s="39"/>
    </row>
    <row r="44" ht="25.5" customHeight="1" spans="1:10">
      <c r="A44" s="40" t="s">
        <v>15</v>
      </c>
      <c r="B44" s="40"/>
      <c r="C44" s="40"/>
      <c r="D44" s="40" t="s">
        <v>16</v>
      </c>
      <c r="E44" s="40"/>
      <c r="F44" s="40"/>
      <c r="G44" s="41" t="s">
        <v>70</v>
      </c>
      <c r="H44" s="41"/>
      <c r="I44" s="41"/>
      <c r="J44" s="41"/>
    </row>
    <row r="45" ht="15.75" customHeight="1" spans="1:10">
      <c r="A45" s="42" t="s">
        <v>18</v>
      </c>
      <c r="B45" s="43" t="s">
        <v>19</v>
      </c>
      <c r="C45" s="43" t="s">
        <v>20</v>
      </c>
      <c r="D45" s="43"/>
      <c r="E45" s="43" t="s">
        <v>21</v>
      </c>
      <c r="F45" s="43" t="s">
        <v>22</v>
      </c>
      <c r="G45" s="43"/>
      <c r="H45" s="43" t="s">
        <v>23</v>
      </c>
      <c r="I45" s="43"/>
      <c r="J45" s="53"/>
    </row>
    <row r="46" ht="25.5" customHeight="1" spans="1:10">
      <c r="A46" s="44"/>
      <c r="B46" s="45"/>
      <c r="C46" s="45"/>
      <c r="D46" s="45"/>
      <c r="E46" s="45"/>
      <c r="F46" s="45"/>
      <c r="G46" s="45"/>
      <c r="H46" s="45" t="s">
        <v>24</v>
      </c>
      <c r="I46" s="45" t="s">
        <v>25</v>
      </c>
      <c r="J46" s="54" t="s">
        <v>26</v>
      </c>
    </row>
    <row r="47" ht="59.25" customHeight="1" spans="1:10">
      <c r="A47" s="48">
        <v>20</v>
      </c>
      <c r="B47" s="47" t="s">
        <v>71</v>
      </c>
      <c r="C47" s="47" t="s">
        <v>33</v>
      </c>
      <c r="D47" s="47"/>
      <c r="E47" s="49" t="s">
        <v>31</v>
      </c>
      <c r="F47" s="50">
        <v>1760.13</v>
      </c>
      <c r="G47" s="50"/>
      <c r="H47" s="50">
        <v>25.07</v>
      </c>
      <c r="I47" s="56">
        <f>F47*H47</f>
        <v>44126.4591</v>
      </c>
      <c r="J47" s="55"/>
    </row>
    <row r="48" ht="81.75" customHeight="1" spans="1:10">
      <c r="A48" s="48">
        <v>21</v>
      </c>
      <c r="B48" s="47" t="s">
        <v>72</v>
      </c>
      <c r="C48" s="47" t="s">
        <v>35</v>
      </c>
      <c r="D48" s="47"/>
      <c r="E48" s="49" t="s">
        <v>31</v>
      </c>
      <c r="F48" s="50">
        <v>1760.13</v>
      </c>
      <c r="G48" s="50"/>
      <c r="H48" s="50">
        <v>68.67</v>
      </c>
      <c r="I48" s="56">
        <f t="shared" ref="I48:I55" si="2">F48*H48</f>
        <v>120868.1271</v>
      </c>
      <c r="J48" s="55"/>
    </row>
    <row r="49" ht="25.5" customHeight="1" spans="1:10">
      <c r="A49" s="48">
        <v>22</v>
      </c>
      <c r="B49" s="47" t="s">
        <v>73</v>
      </c>
      <c r="C49" s="47" t="s">
        <v>37</v>
      </c>
      <c r="D49" s="47"/>
      <c r="E49" s="49" t="s">
        <v>31</v>
      </c>
      <c r="F49" s="50">
        <v>1760.13</v>
      </c>
      <c r="G49" s="50"/>
      <c r="H49" s="50">
        <v>2.73</v>
      </c>
      <c r="I49" s="56">
        <f t="shared" si="2"/>
        <v>4805.1549</v>
      </c>
      <c r="J49" s="55"/>
    </row>
    <row r="50" ht="25.5" customHeight="1" spans="1:10">
      <c r="A50" s="48">
        <v>23</v>
      </c>
      <c r="B50" s="47" t="s">
        <v>74</v>
      </c>
      <c r="C50" s="47" t="s">
        <v>39</v>
      </c>
      <c r="D50" s="47"/>
      <c r="E50" s="49" t="s">
        <v>31</v>
      </c>
      <c r="F50" s="50">
        <v>1760.13</v>
      </c>
      <c r="G50" s="50"/>
      <c r="H50" s="50">
        <v>1.64</v>
      </c>
      <c r="I50" s="56">
        <f t="shared" si="2"/>
        <v>2886.6132</v>
      </c>
      <c r="J50" s="55"/>
    </row>
    <row r="51" ht="48" customHeight="1" spans="1:10">
      <c r="A51" s="48">
        <v>24</v>
      </c>
      <c r="B51" s="47" t="s">
        <v>75</v>
      </c>
      <c r="C51" s="47" t="s">
        <v>43</v>
      </c>
      <c r="D51" s="47"/>
      <c r="E51" s="49" t="s">
        <v>31</v>
      </c>
      <c r="F51" s="50">
        <v>1760.13</v>
      </c>
      <c r="G51" s="50"/>
      <c r="H51" s="50">
        <v>45.78</v>
      </c>
      <c r="I51" s="56">
        <f t="shared" si="2"/>
        <v>80578.7514</v>
      </c>
      <c r="J51" s="55"/>
    </row>
    <row r="52" ht="15.75" customHeight="1" spans="1:10">
      <c r="A52" s="46"/>
      <c r="B52" s="47"/>
      <c r="C52" s="47" t="s">
        <v>76</v>
      </c>
      <c r="D52" s="47"/>
      <c r="E52" s="47"/>
      <c r="F52" s="47"/>
      <c r="G52" s="47"/>
      <c r="H52" s="47"/>
      <c r="I52" s="56"/>
      <c r="J52" s="55"/>
    </row>
    <row r="53" ht="36.75" customHeight="1" spans="1:10">
      <c r="A53" s="48">
        <v>25</v>
      </c>
      <c r="B53" s="47" t="s">
        <v>77</v>
      </c>
      <c r="C53" s="47" t="s">
        <v>78</v>
      </c>
      <c r="D53" s="47"/>
      <c r="E53" s="49" t="s">
        <v>79</v>
      </c>
      <c r="F53" s="50">
        <v>186.71</v>
      </c>
      <c r="G53" s="50"/>
      <c r="H53" s="50">
        <v>479.6</v>
      </c>
      <c r="I53" s="56">
        <f t="shared" si="2"/>
        <v>89546.116</v>
      </c>
      <c r="J53" s="55"/>
    </row>
    <row r="54" ht="15.75" customHeight="1" spans="1:10">
      <c r="A54" s="48">
        <v>26</v>
      </c>
      <c r="B54" s="47" t="s">
        <v>80</v>
      </c>
      <c r="C54" s="47" t="s">
        <v>81</v>
      </c>
      <c r="D54" s="47"/>
      <c r="E54" s="49" t="s">
        <v>31</v>
      </c>
      <c r="F54" s="50">
        <v>304.97</v>
      </c>
      <c r="G54" s="50"/>
      <c r="H54" s="50">
        <v>65.4</v>
      </c>
      <c r="I54" s="56">
        <f t="shared" si="2"/>
        <v>19945.038</v>
      </c>
      <c r="J54" s="55"/>
    </row>
    <row r="55" ht="59.25" customHeight="1" spans="1:10">
      <c r="A55" s="48">
        <v>27</v>
      </c>
      <c r="B55" s="47" t="s">
        <v>82</v>
      </c>
      <c r="C55" s="47" t="s">
        <v>83</v>
      </c>
      <c r="D55" s="47"/>
      <c r="E55" s="49" t="s">
        <v>79</v>
      </c>
      <c r="F55" s="50">
        <v>318.66</v>
      </c>
      <c r="G55" s="50"/>
      <c r="H55" s="50">
        <v>196.2</v>
      </c>
      <c r="I55" s="56">
        <f t="shared" si="2"/>
        <v>62521.092</v>
      </c>
      <c r="J55" s="55"/>
    </row>
    <row r="56" ht="64" customHeight="1" spans="1:10">
      <c r="A56" s="44">
        <v>28</v>
      </c>
      <c r="B56" s="47" t="s">
        <v>84</v>
      </c>
      <c r="C56" s="47" t="s">
        <v>85</v>
      </c>
      <c r="D56" s="47"/>
      <c r="E56" s="49" t="s">
        <v>86</v>
      </c>
      <c r="F56" s="50">
        <v>1</v>
      </c>
      <c r="G56" s="50"/>
      <c r="H56" s="50">
        <f>3000*4*1.09</f>
        <v>13080</v>
      </c>
      <c r="I56" s="50">
        <f>H56*F56</f>
        <v>13080</v>
      </c>
      <c r="J56" s="55"/>
    </row>
    <row r="57" ht="15.75" customHeight="1" spans="1:10">
      <c r="A57" s="44" t="s">
        <v>53</v>
      </c>
      <c r="B57" s="45"/>
      <c r="C57" s="45"/>
      <c r="D57" s="45"/>
      <c r="E57" s="45"/>
      <c r="F57" s="45"/>
      <c r="G57" s="45"/>
      <c r="H57" s="45"/>
      <c r="I57" s="56">
        <f>SUM(I47:I56)</f>
        <v>438357.3517</v>
      </c>
      <c r="J57" s="55"/>
    </row>
    <row r="58" ht="15.75" customHeight="1" spans="1:10">
      <c r="A58" s="51" t="s">
        <v>87</v>
      </c>
      <c r="B58" s="52"/>
      <c r="C58" s="52"/>
      <c r="D58" s="52"/>
      <c r="E58" s="52"/>
      <c r="F58" s="52"/>
      <c r="G58" s="52"/>
      <c r="H58" s="52"/>
      <c r="I58" s="57">
        <f>I57+I41+I21</f>
        <v>7787189.7943</v>
      </c>
      <c r="J58" s="58"/>
    </row>
  </sheetData>
  <mergeCells count="115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A21:H21"/>
    <mergeCell ref="A22:J22"/>
    <mergeCell ref="A23:J23"/>
    <mergeCell ref="A24:C24"/>
    <mergeCell ref="D24:F24"/>
    <mergeCell ref="G24:J24"/>
    <mergeCell ref="H25:J25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A41:H41"/>
    <mergeCell ref="A42:J42"/>
    <mergeCell ref="A43:J43"/>
    <mergeCell ref="A44:C44"/>
    <mergeCell ref="D44:F44"/>
    <mergeCell ref="G44:J44"/>
    <mergeCell ref="H45:J45"/>
    <mergeCell ref="C47:D47"/>
    <mergeCell ref="F47:G47"/>
    <mergeCell ref="C48:D48"/>
    <mergeCell ref="F48:G48"/>
    <mergeCell ref="C49:D49"/>
    <mergeCell ref="F49:G49"/>
    <mergeCell ref="C50:D50"/>
    <mergeCell ref="F50:G50"/>
    <mergeCell ref="C51:D51"/>
    <mergeCell ref="F51:G51"/>
    <mergeCell ref="C52:D52"/>
    <mergeCell ref="F52:G52"/>
    <mergeCell ref="C53:D53"/>
    <mergeCell ref="F53:G53"/>
    <mergeCell ref="C54:D54"/>
    <mergeCell ref="F54:G54"/>
    <mergeCell ref="C55:D55"/>
    <mergeCell ref="F55:G55"/>
    <mergeCell ref="C56:D56"/>
    <mergeCell ref="F56:G56"/>
    <mergeCell ref="A57:H57"/>
    <mergeCell ref="A58:H58"/>
    <mergeCell ref="A4:A5"/>
    <mergeCell ref="A25:A26"/>
    <mergeCell ref="A45:A46"/>
    <mergeCell ref="B4:B5"/>
    <mergeCell ref="B25:B26"/>
    <mergeCell ref="B45:B46"/>
    <mergeCell ref="E4:E5"/>
    <mergeCell ref="E25:E26"/>
    <mergeCell ref="E45:E46"/>
    <mergeCell ref="C4:D5"/>
    <mergeCell ref="F4:G5"/>
    <mergeCell ref="C25:D26"/>
    <mergeCell ref="F25:G26"/>
    <mergeCell ref="C45:D46"/>
    <mergeCell ref="F45:G46"/>
  </mergeCells>
  <printOptions horizontalCentered="1"/>
  <pageMargins left="0.303916666666667" right="0.303916666666667" top="0.75" bottom="0" header="0.75" footer="0"/>
  <pageSetup paperSize="9" orientation="portrait"/>
  <headerFooter/>
  <rowBreaks count="2" manualBreakCount="2">
    <brk id="21" max="16383" man="1"/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showGridLines="0" topLeftCell="A89" workbookViewId="0">
      <selection activeCell="I89" sqref="I89"/>
    </sheetView>
  </sheetViews>
  <sheetFormatPr defaultColWidth="9" defaultRowHeight="11.25"/>
  <cols>
    <col min="1" max="1" width="8" customWidth="1"/>
    <col min="2" max="2" width="15.1666666666667" customWidth="1"/>
    <col min="3" max="3" width="13.1666666666667" customWidth="1"/>
    <col min="4" max="4" width="23.8333333333333" customWidth="1"/>
    <col min="5" max="5" width="6.16666666666667" customWidth="1"/>
    <col min="6" max="6" width="6.83333333333333" customWidth="1"/>
    <col min="7" max="7" width="3.16666666666667" customWidth="1"/>
    <col min="8" max="8" width="10.8333333333333" customWidth="1"/>
    <col min="9" max="9" width="13.6666666666667" customWidth="1"/>
    <col min="10" max="10" width="11.6666666666667" customWidth="1"/>
  </cols>
  <sheetData>
    <row r="1" ht="14.25" customHeight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ht="39.75" customHeight="1" spans="1:10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</row>
    <row r="3" ht="25.5" customHeight="1" spans="1:10">
      <c r="A3" s="40" t="s">
        <v>88</v>
      </c>
      <c r="B3" s="40"/>
      <c r="C3" s="40"/>
      <c r="D3" s="40" t="s">
        <v>16</v>
      </c>
      <c r="E3" s="40"/>
      <c r="F3" s="40"/>
      <c r="G3" s="41" t="s">
        <v>89</v>
      </c>
      <c r="H3" s="41"/>
      <c r="I3" s="41"/>
      <c r="J3" s="41"/>
    </row>
    <row r="4" ht="15.75" customHeight="1" spans="1:10">
      <c r="A4" s="42" t="s">
        <v>18</v>
      </c>
      <c r="B4" s="43" t="s">
        <v>19</v>
      </c>
      <c r="C4" s="43" t="s">
        <v>20</v>
      </c>
      <c r="D4" s="43"/>
      <c r="E4" s="43" t="s">
        <v>21</v>
      </c>
      <c r="F4" s="43" t="s">
        <v>22</v>
      </c>
      <c r="G4" s="43"/>
      <c r="H4" s="43" t="s">
        <v>23</v>
      </c>
      <c r="I4" s="43"/>
      <c r="J4" s="53"/>
    </row>
    <row r="5" ht="25.5" customHeight="1" spans="1:10">
      <c r="A5" s="44"/>
      <c r="B5" s="45"/>
      <c r="C5" s="45"/>
      <c r="D5" s="45"/>
      <c r="E5" s="45"/>
      <c r="F5" s="45"/>
      <c r="G5" s="45"/>
      <c r="H5" s="45" t="s">
        <v>24</v>
      </c>
      <c r="I5" s="45" t="s">
        <v>25</v>
      </c>
      <c r="J5" s="54" t="s">
        <v>26</v>
      </c>
    </row>
    <row r="6" ht="15.75" customHeight="1" spans="1:10">
      <c r="A6" s="46"/>
      <c r="B6" s="47"/>
      <c r="C6" s="47" t="s">
        <v>90</v>
      </c>
      <c r="D6" s="47"/>
      <c r="E6" s="47"/>
      <c r="F6" s="47"/>
      <c r="G6" s="47"/>
      <c r="H6" s="47"/>
      <c r="I6" s="50"/>
      <c r="J6" s="55"/>
    </row>
    <row r="7" ht="81.75" customHeight="1" spans="1:10">
      <c r="A7" s="48">
        <v>1</v>
      </c>
      <c r="B7" s="47" t="s">
        <v>91</v>
      </c>
      <c r="C7" s="47" t="s">
        <v>92</v>
      </c>
      <c r="D7" s="47"/>
      <c r="E7" s="49" t="s">
        <v>79</v>
      </c>
      <c r="F7" s="50">
        <v>1999.05</v>
      </c>
      <c r="G7" s="50"/>
      <c r="H7" s="50">
        <v>4.91</v>
      </c>
      <c r="I7" s="56">
        <f>F7*H7</f>
        <v>9815.3355</v>
      </c>
      <c r="J7" s="55"/>
    </row>
    <row r="8" ht="59.25" customHeight="1" spans="1:10">
      <c r="A8" s="48">
        <v>2</v>
      </c>
      <c r="B8" s="47" t="s">
        <v>93</v>
      </c>
      <c r="C8" s="47" t="s">
        <v>94</v>
      </c>
      <c r="D8" s="47"/>
      <c r="E8" s="49" t="s">
        <v>31</v>
      </c>
      <c r="F8" s="50">
        <v>214.7</v>
      </c>
      <c r="G8" s="50"/>
      <c r="H8" s="50">
        <v>2.73</v>
      </c>
      <c r="I8" s="56">
        <f t="shared" ref="I8:I16" si="0">F8*H8</f>
        <v>586.131</v>
      </c>
      <c r="J8" s="55"/>
    </row>
    <row r="9" ht="36.75" customHeight="1" spans="1:10">
      <c r="A9" s="48">
        <v>3</v>
      </c>
      <c r="B9" s="47" t="s">
        <v>95</v>
      </c>
      <c r="C9" s="47" t="s">
        <v>96</v>
      </c>
      <c r="D9" s="47"/>
      <c r="E9" s="49" t="s">
        <v>79</v>
      </c>
      <c r="F9" s="50">
        <v>489.76</v>
      </c>
      <c r="G9" s="50"/>
      <c r="H9" s="50">
        <v>92.65</v>
      </c>
      <c r="I9" s="56">
        <f t="shared" si="0"/>
        <v>45376.264</v>
      </c>
      <c r="J9" s="55"/>
    </row>
    <row r="10" ht="36.75" customHeight="1" spans="1:10">
      <c r="A10" s="48">
        <v>4</v>
      </c>
      <c r="B10" s="47" t="s">
        <v>97</v>
      </c>
      <c r="C10" s="47" t="s">
        <v>98</v>
      </c>
      <c r="D10" s="47"/>
      <c r="E10" s="49" t="s">
        <v>79</v>
      </c>
      <c r="F10" s="50">
        <v>311.89</v>
      </c>
      <c r="G10" s="50"/>
      <c r="H10" s="50">
        <v>13.63</v>
      </c>
      <c r="I10" s="56">
        <f t="shared" si="0"/>
        <v>4251.0607</v>
      </c>
      <c r="J10" s="55"/>
    </row>
    <row r="11" ht="48" customHeight="1" spans="1:10">
      <c r="A11" s="48">
        <v>5</v>
      </c>
      <c r="B11" s="47" t="s">
        <v>99</v>
      </c>
      <c r="C11" s="47" t="s">
        <v>100</v>
      </c>
      <c r="D11" s="47"/>
      <c r="E11" s="49" t="s">
        <v>79</v>
      </c>
      <c r="F11" s="50">
        <v>110.91</v>
      </c>
      <c r="G11" s="50"/>
      <c r="H11" s="50">
        <v>3.27</v>
      </c>
      <c r="I11" s="56">
        <f t="shared" si="0"/>
        <v>362.6757</v>
      </c>
      <c r="J11" s="55"/>
    </row>
    <row r="12" ht="15.75" customHeight="1" spans="1:10">
      <c r="A12" s="46"/>
      <c r="B12" s="47"/>
      <c r="C12" s="47" t="s">
        <v>101</v>
      </c>
      <c r="D12" s="47"/>
      <c r="E12" s="47"/>
      <c r="F12" s="47"/>
      <c r="G12" s="47"/>
      <c r="H12" s="47"/>
      <c r="I12" s="50">
        <f t="shared" si="0"/>
        <v>0</v>
      </c>
      <c r="J12" s="55"/>
    </row>
    <row r="13" ht="81.75" customHeight="1" spans="1:10">
      <c r="A13" s="48">
        <v>6</v>
      </c>
      <c r="B13" s="47" t="s">
        <v>102</v>
      </c>
      <c r="C13" s="47" t="s">
        <v>103</v>
      </c>
      <c r="D13" s="47"/>
      <c r="E13" s="49" t="s">
        <v>79</v>
      </c>
      <c r="F13" s="50">
        <v>37.66</v>
      </c>
      <c r="G13" s="50"/>
      <c r="H13" s="50">
        <v>6</v>
      </c>
      <c r="I13" s="56">
        <f t="shared" si="0"/>
        <v>225.96</v>
      </c>
      <c r="J13" s="55"/>
    </row>
    <row r="14" ht="36.75" customHeight="1" spans="1:10">
      <c r="A14" s="48">
        <v>7</v>
      </c>
      <c r="B14" s="47" t="s">
        <v>104</v>
      </c>
      <c r="C14" s="47" t="s">
        <v>105</v>
      </c>
      <c r="D14" s="47"/>
      <c r="E14" s="49" t="s">
        <v>79</v>
      </c>
      <c r="F14" s="50">
        <v>2.28</v>
      </c>
      <c r="G14" s="50"/>
      <c r="H14" s="50">
        <v>196.2</v>
      </c>
      <c r="I14" s="56">
        <f t="shared" si="0"/>
        <v>447.336</v>
      </c>
      <c r="J14" s="55"/>
    </row>
    <row r="15" ht="36.75" customHeight="1" spans="1:10">
      <c r="A15" s="48">
        <v>8</v>
      </c>
      <c r="B15" s="47" t="s">
        <v>106</v>
      </c>
      <c r="C15" s="47" t="s">
        <v>107</v>
      </c>
      <c r="D15" s="47"/>
      <c r="E15" s="49" t="s">
        <v>79</v>
      </c>
      <c r="F15" s="50">
        <v>2.78</v>
      </c>
      <c r="G15" s="50"/>
      <c r="H15" s="50">
        <v>239.8</v>
      </c>
      <c r="I15" s="56">
        <f t="shared" si="0"/>
        <v>666.644</v>
      </c>
      <c r="J15" s="55"/>
    </row>
    <row r="16" ht="36.75" customHeight="1" spans="1:10">
      <c r="A16" s="48">
        <v>9</v>
      </c>
      <c r="B16" s="47" t="s">
        <v>108</v>
      </c>
      <c r="C16" s="47" t="s">
        <v>98</v>
      </c>
      <c r="D16" s="47"/>
      <c r="E16" s="49" t="s">
        <v>79</v>
      </c>
      <c r="F16" s="50">
        <v>4.05</v>
      </c>
      <c r="G16" s="50"/>
      <c r="H16" s="50">
        <v>13.63</v>
      </c>
      <c r="I16" s="56">
        <f t="shared" si="0"/>
        <v>55.2015</v>
      </c>
      <c r="J16" s="55"/>
    </row>
    <row r="17" ht="15.75" customHeight="1" spans="1:10">
      <c r="A17" s="51" t="s">
        <v>53</v>
      </c>
      <c r="B17" s="52"/>
      <c r="C17" s="52"/>
      <c r="D17" s="52"/>
      <c r="E17" s="52"/>
      <c r="F17" s="52"/>
      <c r="G17" s="52"/>
      <c r="H17" s="52"/>
      <c r="I17" s="57">
        <f>SUM(I7:I16)</f>
        <v>61786.6084</v>
      </c>
      <c r="J17" s="58"/>
    </row>
    <row r="18" ht="14.25" customHeight="1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ht="39.75" customHeight="1" spans="1:10">
      <c r="A19" s="39" t="s">
        <v>14</v>
      </c>
      <c r="B19" s="39"/>
      <c r="C19" s="39"/>
      <c r="D19" s="39"/>
      <c r="E19" s="39"/>
      <c r="F19" s="39"/>
      <c r="G19" s="39"/>
      <c r="H19" s="39"/>
      <c r="I19" s="39"/>
      <c r="J19" s="39"/>
    </row>
    <row r="20" ht="25.5" customHeight="1" spans="1:10">
      <c r="A20" s="40" t="s">
        <v>88</v>
      </c>
      <c r="B20" s="40"/>
      <c r="C20" s="40"/>
      <c r="D20" s="40" t="s">
        <v>16</v>
      </c>
      <c r="E20" s="40"/>
      <c r="F20" s="40"/>
      <c r="G20" s="41" t="s">
        <v>109</v>
      </c>
      <c r="H20" s="41"/>
      <c r="I20" s="41"/>
      <c r="J20" s="41"/>
    </row>
    <row r="21" ht="15.75" customHeight="1" spans="1:10">
      <c r="A21" s="42" t="s">
        <v>18</v>
      </c>
      <c r="B21" s="43" t="s">
        <v>19</v>
      </c>
      <c r="C21" s="43" t="s">
        <v>20</v>
      </c>
      <c r="D21" s="43"/>
      <c r="E21" s="43" t="s">
        <v>21</v>
      </c>
      <c r="F21" s="43" t="s">
        <v>22</v>
      </c>
      <c r="G21" s="43"/>
      <c r="H21" s="43" t="s">
        <v>23</v>
      </c>
      <c r="I21" s="43"/>
      <c r="J21" s="53"/>
    </row>
    <row r="22" ht="25.5" customHeight="1" spans="1:10">
      <c r="A22" s="44"/>
      <c r="B22" s="45"/>
      <c r="C22" s="45"/>
      <c r="D22" s="45"/>
      <c r="E22" s="45"/>
      <c r="F22" s="45"/>
      <c r="G22" s="45"/>
      <c r="H22" s="45" t="s">
        <v>24</v>
      </c>
      <c r="I22" s="45" t="s">
        <v>25</v>
      </c>
      <c r="J22" s="54" t="s">
        <v>26</v>
      </c>
    </row>
    <row r="23" ht="104.25" customHeight="1" spans="1:10">
      <c r="A23" s="48">
        <v>10</v>
      </c>
      <c r="B23" s="47" t="s">
        <v>110</v>
      </c>
      <c r="C23" s="47" t="s">
        <v>111</v>
      </c>
      <c r="D23" s="47"/>
      <c r="E23" s="49" t="s">
        <v>49</v>
      </c>
      <c r="F23" s="50">
        <v>67.5</v>
      </c>
      <c r="G23" s="50"/>
      <c r="H23" s="50">
        <v>172.46</v>
      </c>
      <c r="I23" s="56">
        <f>F23*H23</f>
        <v>11641.05</v>
      </c>
      <c r="J23" s="55"/>
    </row>
    <row r="24" ht="81.75" customHeight="1" spans="1:10">
      <c r="A24" s="48">
        <v>11</v>
      </c>
      <c r="B24" s="47" t="s">
        <v>112</v>
      </c>
      <c r="C24" s="47" t="s">
        <v>113</v>
      </c>
      <c r="D24" s="47"/>
      <c r="E24" s="49" t="s">
        <v>79</v>
      </c>
      <c r="F24" s="50">
        <v>6.08</v>
      </c>
      <c r="G24" s="50"/>
      <c r="H24" s="50">
        <v>675.8</v>
      </c>
      <c r="I24" s="56">
        <f t="shared" ref="I24:I30" si="1">F24*H24</f>
        <v>4108.864</v>
      </c>
      <c r="J24" s="55"/>
    </row>
    <row r="25" ht="36.75" customHeight="1" spans="1:10">
      <c r="A25" s="48">
        <v>12</v>
      </c>
      <c r="B25" s="47" t="s">
        <v>114</v>
      </c>
      <c r="C25" s="47" t="s">
        <v>115</v>
      </c>
      <c r="D25" s="47"/>
      <c r="E25" s="49" t="s">
        <v>49</v>
      </c>
      <c r="F25" s="50">
        <v>67.5</v>
      </c>
      <c r="G25" s="50"/>
      <c r="H25" s="50">
        <v>545</v>
      </c>
      <c r="I25" s="56">
        <f t="shared" si="1"/>
        <v>36787.5</v>
      </c>
      <c r="J25" s="55"/>
    </row>
    <row r="26" ht="70.5" customHeight="1" spans="1:10">
      <c r="A26" s="48">
        <v>13</v>
      </c>
      <c r="B26" s="47" t="s">
        <v>116</v>
      </c>
      <c r="C26" s="47" t="s">
        <v>117</v>
      </c>
      <c r="D26" s="47"/>
      <c r="E26" s="49" t="s">
        <v>118</v>
      </c>
      <c r="F26" s="50">
        <v>231.08</v>
      </c>
      <c r="G26" s="50"/>
      <c r="H26" s="50">
        <v>872</v>
      </c>
      <c r="I26" s="56">
        <f t="shared" si="1"/>
        <v>201501.76</v>
      </c>
      <c r="J26" s="55"/>
    </row>
    <row r="27" ht="59.25" customHeight="1" spans="1:10">
      <c r="A27" s="48">
        <v>14</v>
      </c>
      <c r="B27" s="47" t="s">
        <v>119</v>
      </c>
      <c r="C27" s="47" t="s">
        <v>120</v>
      </c>
      <c r="D27" s="47"/>
      <c r="E27" s="49" t="s">
        <v>31</v>
      </c>
      <c r="F27" s="50">
        <v>275.75</v>
      </c>
      <c r="G27" s="50"/>
      <c r="H27" s="50">
        <v>51.45</v>
      </c>
      <c r="I27" s="56">
        <f t="shared" si="1"/>
        <v>14187.3375</v>
      </c>
      <c r="J27" s="55"/>
    </row>
    <row r="28" ht="36.75" customHeight="1" spans="1:10">
      <c r="A28" s="48">
        <v>15</v>
      </c>
      <c r="B28" s="47" t="s">
        <v>121</v>
      </c>
      <c r="C28" s="47" t="s">
        <v>122</v>
      </c>
      <c r="D28" s="47"/>
      <c r="E28" s="49" t="s">
        <v>118</v>
      </c>
      <c r="F28" s="50">
        <v>0.272</v>
      </c>
      <c r="G28" s="50"/>
      <c r="H28" s="50">
        <v>5450</v>
      </c>
      <c r="I28" s="56">
        <f t="shared" si="1"/>
        <v>1482.4</v>
      </c>
      <c r="J28" s="55"/>
    </row>
    <row r="29" ht="81.75" customHeight="1" spans="1:10">
      <c r="A29" s="48">
        <v>16</v>
      </c>
      <c r="B29" s="47" t="s">
        <v>123</v>
      </c>
      <c r="C29" s="47" t="s">
        <v>124</v>
      </c>
      <c r="D29" s="47"/>
      <c r="E29" s="49" t="s">
        <v>125</v>
      </c>
      <c r="F29" s="50">
        <v>180</v>
      </c>
      <c r="G29" s="50"/>
      <c r="H29" s="50">
        <v>1144.5</v>
      </c>
      <c r="I29" s="56">
        <f t="shared" si="1"/>
        <v>206010</v>
      </c>
      <c r="J29" s="55"/>
    </row>
    <row r="30" ht="70.5" customHeight="1" spans="1:10">
      <c r="A30" s="48">
        <v>17</v>
      </c>
      <c r="B30" s="47" t="s">
        <v>126</v>
      </c>
      <c r="C30" s="47" t="s">
        <v>127</v>
      </c>
      <c r="D30" s="47"/>
      <c r="E30" s="49" t="s">
        <v>49</v>
      </c>
      <c r="F30" s="50">
        <v>78</v>
      </c>
      <c r="G30" s="50"/>
      <c r="H30" s="50">
        <v>327</v>
      </c>
      <c r="I30" s="56">
        <f t="shared" si="1"/>
        <v>25506</v>
      </c>
      <c r="J30" s="55"/>
    </row>
    <row r="31" ht="15.75" customHeight="1" spans="1:10">
      <c r="A31" s="46"/>
      <c r="B31" s="47"/>
      <c r="C31" s="47" t="s">
        <v>128</v>
      </c>
      <c r="D31" s="47"/>
      <c r="E31" s="47"/>
      <c r="F31" s="47"/>
      <c r="G31" s="47"/>
      <c r="H31" s="47"/>
      <c r="I31" s="56"/>
      <c r="J31" s="55"/>
    </row>
    <row r="32" ht="15.75" customHeight="1" spans="1:10">
      <c r="A32" s="51" t="s">
        <v>53</v>
      </c>
      <c r="B32" s="52"/>
      <c r="C32" s="52"/>
      <c r="D32" s="52"/>
      <c r="E32" s="52"/>
      <c r="F32" s="52"/>
      <c r="G32" s="52"/>
      <c r="H32" s="52"/>
      <c r="I32" s="57">
        <f>SUM(I23:I31)</f>
        <v>501224.9115</v>
      </c>
      <c r="J32" s="58"/>
    </row>
    <row r="33" ht="14.25" customHeight="1" spans="1:10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ht="39.75" customHeight="1" spans="1:10">
      <c r="A34" s="39" t="s">
        <v>14</v>
      </c>
      <c r="B34" s="39"/>
      <c r="C34" s="39"/>
      <c r="D34" s="39"/>
      <c r="E34" s="39"/>
      <c r="F34" s="39"/>
      <c r="G34" s="39"/>
      <c r="H34" s="39"/>
      <c r="I34" s="39"/>
      <c r="J34" s="39"/>
    </row>
    <row r="35" ht="25.5" customHeight="1" spans="1:10">
      <c r="A35" s="40" t="s">
        <v>88</v>
      </c>
      <c r="B35" s="40"/>
      <c r="C35" s="40"/>
      <c r="D35" s="40" t="s">
        <v>16</v>
      </c>
      <c r="E35" s="40"/>
      <c r="F35" s="40"/>
      <c r="G35" s="41" t="s">
        <v>129</v>
      </c>
      <c r="H35" s="41"/>
      <c r="I35" s="41"/>
      <c r="J35" s="41"/>
    </row>
    <row r="36" ht="15.75" customHeight="1" spans="1:10">
      <c r="A36" s="42" t="s">
        <v>18</v>
      </c>
      <c r="B36" s="43" t="s">
        <v>19</v>
      </c>
      <c r="C36" s="43" t="s">
        <v>20</v>
      </c>
      <c r="D36" s="43"/>
      <c r="E36" s="43" t="s">
        <v>21</v>
      </c>
      <c r="F36" s="43" t="s">
        <v>22</v>
      </c>
      <c r="G36" s="43"/>
      <c r="H36" s="43" t="s">
        <v>23</v>
      </c>
      <c r="I36" s="43"/>
      <c r="J36" s="53"/>
    </row>
    <row r="37" ht="25.5" customHeight="1" spans="1:10">
      <c r="A37" s="44"/>
      <c r="B37" s="45"/>
      <c r="C37" s="45"/>
      <c r="D37" s="45"/>
      <c r="E37" s="45"/>
      <c r="F37" s="45"/>
      <c r="G37" s="45"/>
      <c r="H37" s="45" t="s">
        <v>24</v>
      </c>
      <c r="I37" s="45" t="s">
        <v>25</v>
      </c>
      <c r="J37" s="54" t="s">
        <v>26</v>
      </c>
    </row>
    <row r="38" ht="48" customHeight="1" spans="1:10">
      <c r="A38" s="48">
        <v>18</v>
      </c>
      <c r="B38" s="47" t="s">
        <v>130</v>
      </c>
      <c r="C38" s="47" t="s">
        <v>131</v>
      </c>
      <c r="D38" s="47"/>
      <c r="E38" s="49" t="s">
        <v>79</v>
      </c>
      <c r="F38" s="50">
        <v>27.64</v>
      </c>
      <c r="G38" s="50"/>
      <c r="H38" s="50">
        <v>446.9</v>
      </c>
      <c r="I38" s="56">
        <f>F38*H38</f>
        <v>12352.316</v>
      </c>
      <c r="J38" s="55"/>
    </row>
    <row r="39" ht="48" customHeight="1" spans="1:10">
      <c r="A39" s="48">
        <v>19</v>
      </c>
      <c r="B39" s="47" t="s">
        <v>132</v>
      </c>
      <c r="C39" s="47" t="s">
        <v>133</v>
      </c>
      <c r="D39" s="47"/>
      <c r="E39" s="49" t="s">
        <v>79</v>
      </c>
      <c r="F39" s="50">
        <v>189.31</v>
      </c>
      <c r="G39" s="50"/>
      <c r="H39" s="50">
        <v>490.5</v>
      </c>
      <c r="I39" s="56">
        <f t="shared" ref="I39:I47" si="2">F39*H39</f>
        <v>92856.555</v>
      </c>
      <c r="J39" s="55"/>
    </row>
    <row r="40" ht="59.25" customHeight="1" spans="1:10">
      <c r="A40" s="48">
        <v>20</v>
      </c>
      <c r="B40" s="47" t="s">
        <v>134</v>
      </c>
      <c r="C40" s="47" t="s">
        <v>135</v>
      </c>
      <c r="D40" s="47"/>
      <c r="E40" s="49" t="s">
        <v>79</v>
      </c>
      <c r="F40" s="50">
        <v>53.74</v>
      </c>
      <c r="G40" s="50"/>
      <c r="H40" s="50">
        <v>566.8</v>
      </c>
      <c r="I40" s="56">
        <f t="shared" si="2"/>
        <v>30459.832</v>
      </c>
      <c r="J40" s="55"/>
    </row>
    <row r="41" ht="59.25" customHeight="1" spans="1:10">
      <c r="A41" s="48">
        <v>21</v>
      </c>
      <c r="B41" s="47" t="s">
        <v>136</v>
      </c>
      <c r="C41" s="47" t="s">
        <v>137</v>
      </c>
      <c r="D41" s="47"/>
      <c r="E41" s="49" t="s">
        <v>79</v>
      </c>
      <c r="F41" s="50">
        <v>134.92</v>
      </c>
      <c r="G41" s="50"/>
      <c r="H41" s="50">
        <v>490.5</v>
      </c>
      <c r="I41" s="56">
        <f t="shared" si="2"/>
        <v>66178.26</v>
      </c>
      <c r="J41" s="55"/>
    </row>
    <row r="42" ht="15.75" customHeight="1" spans="1:10">
      <c r="A42" s="46"/>
      <c r="B42" s="47"/>
      <c r="C42" s="47" t="s">
        <v>138</v>
      </c>
      <c r="D42" s="47"/>
      <c r="E42" s="47"/>
      <c r="F42" s="47"/>
      <c r="G42" s="47"/>
      <c r="H42" s="47"/>
      <c r="I42" s="50">
        <f t="shared" si="2"/>
        <v>0</v>
      </c>
      <c r="J42" s="55"/>
    </row>
    <row r="43" ht="59.25" customHeight="1" spans="1:10">
      <c r="A43" s="48">
        <v>22</v>
      </c>
      <c r="B43" s="47" t="s">
        <v>139</v>
      </c>
      <c r="C43" s="47" t="s">
        <v>140</v>
      </c>
      <c r="D43" s="47"/>
      <c r="E43" s="49" t="s">
        <v>118</v>
      </c>
      <c r="F43" s="50">
        <v>0.002</v>
      </c>
      <c r="G43" s="50"/>
      <c r="H43" s="62">
        <v>4905</v>
      </c>
      <c r="I43" s="50">
        <f t="shared" si="2"/>
        <v>9.81</v>
      </c>
      <c r="J43" s="55"/>
    </row>
    <row r="44" ht="59.25" customHeight="1" spans="1:10">
      <c r="A44" s="48">
        <v>23</v>
      </c>
      <c r="B44" s="47" t="s">
        <v>141</v>
      </c>
      <c r="C44" s="47" t="s">
        <v>142</v>
      </c>
      <c r="D44" s="47"/>
      <c r="E44" s="49" t="s">
        <v>118</v>
      </c>
      <c r="F44" s="50">
        <v>0.038</v>
      </c>
      <c r="G44" s="50"/>
      <c r="H44" s="50">
        <v>4905</v>
      </c>
      <c r="I44" s="50">
        <f t="shared" si="2"/>
        <v>186.39</v>
      </c>
      <c r="J44" s="55"/>
    </row>
    <row r="45" ht="59.25" customHeight="1" spans="1:10">
      <c r="A45" s="48">
        <v>24</v>
      </c>
      <c r="B45" s="47" t="s">
        <v>143</v>
      </c>
      <c r="C45" s="47" t="s">
        <v>144</v>
      </c>
      <c r="D45" s="47"/>
      <c r="E45" s="49" t="s">
        <v>118</v>
      </c>
      <c r="F45" s="50">
        <v>1.004</v>
      </c>
      <c r="G45" s="50"/>
      <c r="H45" s="50">
        <v>4905</v>
      </c>
      <c r="I45" s="50">
        <f t="shared" si="2"/>
        <v>4924.62</v>
      </c>
      <c r="J45" s="55"/>
    </row>
    <row r="46" ht="70.5" customHeight="1" spans="1:10">
      <c r="A46" s="48">
        <v>25</v>
      </c>
      <c r="B46" s="47" t="s">
        <v>145</v>
      </c>
      <c r="C46" s="47" t="s">
        <v>146</v>
      </c>
      <c r="D46" s="47"/>
      <c r="E46" s="49" t="s">
        <v>118</v>
      </c>
      <c r="F46" s="50">
        <v>0.165</v>
      </c>
      <c r="G46" s="50"/>
      <c r="H46" s="50">
        <v>4905</v>
      </c>
      <c r="I46" s="56">
        <f t="shared" si="2"/>
        <v>809.325</v>
      </c>
      <c r="J46" s="55"/>
    </row>
    <row r="47" ht="59.25" customHeight="1" spans="1:10">
      <c r="A47" s="48">
        <v>26</v>
      </c>
      <c r="B47" s="47" t="s">
        <v>147</v>
      </c>
      <c r="C47" s="47" t="s">
        <v>148</v>
      </c>
      <c r="D47" s="47"/>
      <c r="E47" s="49" t="s">
        <v>118</v>
      </c>
      <c r="F47" s="50">
        <v>0.01</v>
      </c>
      <c r="G47" s="50"/>
      <c r="H47" s="50">
        <v>4905</v>
      </c>
      <c r="I47" s="56">
        <f t="shared" si="2"/>
        <v>49.05</v>
      </c>
      <c r="J47" s="55"/>
    </row>
    <row r="48" ht="15.75" customHeight="1" spans="1:10">
      <c r="A48" s="51" t="s">
        <v>53</v>
      </c>
      <c r="B48" s="52"/>
      <c r="C48" s="52"/>
      <c r="D48" s="52"/>
      <c r="E48" s="52"/>
      <c r="F48" s="52"/>
      <c r="G48" s="52"/>
      <c r="H48" s="52"/>
      <c r="I48" s="57">
        <f>SUM(I38:I47)</f>
        <v>207826.158</v>
      </c>
      <c r="J48" s="58"/>
    </row>
    <row r="49" ht="14.25" customHeight="1" spans="1:10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ht="39.75" customHeight="1" spans="1:10">
      <c r="A50" s="39" t="s">
        <v>14</v>
      </c>
      <c r="B50" s="39"/>
      <c r="C50" s="39"/>
      <c r="D50" s="39"/>
      <c r="E50" s="39"/>
      <c r="F50" s="39"/>
      <c r="G50" s="39"/>
      <c r="H50" s="39"/>
      <c r="I50" s="39"/>
      <c r="J50" s="39"/>
    </row>
    <row r="51" ht="25.5" customHeight="1" spans="1:10">
      <c r="A51" s="40" t="s">
        <v>88</v>
      </c>
      <c r="B51" s="40"/>
      <c r="C51" s="40"/>
      <c r="D51" s="40" t="s">
        <v>16</v>
      </c>
      <c r="E51" s="40"/>
      <c r="F51" s="40"/>
      <c r="G51" s="41" t="s">
        <v>149</v>
      </c>
      <c r="H51" s="41"/>
      <c r="I51" s="41"/>
      <c r="J51" s="41"/>
    </row>
    <row r="52" ht="15.75" customHeight="1" spans="1:10">
      <c r="A52" s="42" t="s">
        <v>18</v>
      </c>
      <c r="B52" s="43" t="s">
        <v>19</v>
      </c>
      <c r="C52" s="43" t="s">
        <v>20</v>
      </c>
      <c r="D52" s="43"/>
      <c r="E52" s="43" t="s">
        <v>21</v>
      </c>
      <c r="F52" s="43" t="s">
        <v>22</v>
      </c>
      <c r="G52" s="43"/>
      <c r="H52" s="43" t="s">
        <v>23</v>
      </c>
      <c r="I52" s="43"/>
      <c r="J52" s="53"/>
    </row>
    <row r="53" ht="25.5" customHeight="1" spans="1:10">
      <c r="A53" s="44"/>
      <c r="B53" s="45"/>
      <c r="C53" s="45"/>
      <c r="D53" s="45"/>
      <c r="E53" s="45"/>
      <c r="F53" s="45"/>
      <c r="G53" s="45"/>
      <c r="H53" s="45" t="s">
        <v>24</v>
      </c>
      <c r="I53" s="45" t="s">
        <v>25</v>
      </c>
      <c r="J53" s="54" t="s">
        <v>26</v>
      </c>
    </row>
    <row r="54" ht="59.25" customHeight="1" spans="1:10">
      <c r="A54" s="48">
        <v>27</v>
      </c>
      <c r="B54" s="47" t="s">
        <v>150</v>
      </c>
      <c r="C54" s="47" t="s">
        <v>151</v>
      </c>
      <c r="D54" s="47"/>
      <c r="E54" s="49" t="s">
        <v>118</v>
      </c>
      <c r="F54" s="50">
        <v>3.179</v>
      </c>
      <c r="G54" s="50"/>
      <c r="H54" s="50">
        <v>4905</v>
      </c>
      <c r="I54" s="56">
        <f>F54*H54</f>
        <v>15592.995</v>
      </c>
      <c r="J54" s="55"/>
    </row>
    <row r="55" ht="59.25" customHeight="1" spans="1:10">
      <c r="A55" s="48">
        <v>28</v>
      </c>
      <c r="B55" s="47" t="s">
        <v>152</v>
      </c>
      <c r="C55" s="47" t="s">
        <v>153</v>
      </c>
      <c r="D55" s="47"/>
      <c r="E55" s="49" t="s">
        <v>118</v>
      </c>
      <c r="F55" s="50">
        <v>0.741</v>
      </c>
      <c r="G55" s="50"/>
      <c r="H55" s="50">
        <v>4905</v>
      </c>
      <c r="I55" s="56">
        <f t="shared" ref="I55:I64" si="3">F55*H55</f>
        <v>3634.605</v>
      </c>
      <c r="J55" s="55"/>
    </row>
    <row r="56" ht="59.25" customHeight="1" spans="1:10">
      <c r="A56" s="48">
        <v>29</v>
      </c>
      <c r="B56" s="47" t="s">
        <v>154</v>
      </c>
      <c r="C56" s="47" t="s">
        <v>155</v>
      </c>
      <c r="D56" s="47"/>
      <c r="E56" s="49" t="s">
        <v>118</v>
      </c>
      <c r="F56" s="50">
        <v>20.675</v>
      </c>
      <c r="G56" s="50"/>
      <c r="H56" s="50">
        <v>4905</v>
      </c>
      <c r="I56" s="56">
        <f t="shared" si="3"/>
        <v>101410.875</v>
      </c>
      <c r="J56" s="55"/>
    </row>
    <row r="57" ht="59.25" customHeight="1" spans="1:10">
      <c r="A57" s="48">
        <v>30</v>
      </c>
      <c r="B57" s="47" t="s">
        <v>156</v>
      </c>
      <c r="C57" s="47" t="s">
        <v>157</v>
      </c>
      <c r="D57" s="47"/>
      <c r="E57" s="49" t="s">
        <v>118</v>
      </c>
      <c r="F57" s="50">
        <v>3.193</v>
      </c>
      <c r="G57" s="50"/>
      <c r="H57" s="50">
        <v>4905</v>
      </c>
      <c r="I57" s="56">
        <f t="shared" si="3"/>
        <v>15661.665</v>
      </c>
      <c r="J57" s="55"/>
    </row>
    <row r="58" ht="59.25" customHeight="1" spans="1:10">
      <c r="A58" s="48">
        <v>31</v>
      </c>
      <c r="B58" s="47" t="s">
        <v>158</v>
      </c>
      <c r="C58" s="47" t="s">
        <v>159</v>
      </c>
      <c r="D58" s="47"/>
      <c r="E58" s="49" t="s">
        <v>118</v>
      </c>
      <c r="F58" s="50">
        <v>8.199</v>
      </c>
      <c r="G58" s="50"/>
      <c r="H58" s="50">
        <v>4905</v>
      </c>
      <c r="I58" s="56">
        <f t="shared" si="3"/>
        <v>40216.095</v>
      </c>
      <c r="J58" s="55"/>
    </row>
    <row r="59" ht="59.25" customHeight="1" spans="1:10">
      <c r="A59" s="48">
        <v>32</v>
      </c>
      <c r="B59" s="47" t="s">
        <v>160</v>
      </c>
      <c r="C59" s="47" t="s">
        <v>161</v>
      </c>
      <c r="D59" s="47"/>
      <c r="E59" s="49" t="s">
        <v>118</v>
      </c>
      <c r="F59" s="50">
        <v>1.534</v>
      </c>
      <c r="G59" s="50"/>
      <c r="H59" s="50">
        <v>4905</v>
      </c>
      <c r="I59" s="56">
        <f t="shared" si="3"/>
        <v>7524.27</v>
      </c>
      <c r="J59" s="55"/>
    </row>
    <row r="60" ht="36.75" customHeight="1" spans="1:10">
      <c r="A60" s="48">
        <v>33</v>
      </c>
      <c r="B60" s="47" t="s">
        <v>162</v>
      </c>
      <c r="C60" s="47" t="s">
        <v>163</v>
      </c>
      <c r="D60" s="47"/>
      <c r="E60" s="49" t="s">
        <v>118</v>
      </c>
      <c r="F60" s="50">
        <v>0.707</v>
      </c>
      <c r="G60" s="50"/>
      <c r="H60" s="50">
        <v>4905</v>
      </c>
      <c r="I60" s="56">
        <f t="shared" si="3"/>
        <v>3467.835</v>
      </c>
      <c r="J60" s="55"/>
    </row>
    <row r="61" ht="36.75" customHeight="1" spans="1:10">
      <c r="A61" s="48">
        <v>34</v>
      </c>
      <c r="B61" s="47" t="s">
        <v>164</v>
      </c>
      <c r="C61" s="47" t="s">
        <v>165</v>
      </c>
      <c r="D61" s="47"/>
      <c r="E61" s="49" t="s">
        <v>166</v>
      </c>
      <c r="F61" s="50">
        <v>566</v>
      </c>
      <c r="G61" s="50"/>
      <c r="H61" s="50">
        <v>4.91</v>
      </c>
      <c r="I61" s="56">
        <f t="shared" si="3"/>
        <v>2779.06</v>
      </c>
      <c r="J61" s="55"/>
    </row>
    <row r="62" ht="36.75" customHeight="1" spans="1:10">
      <c r="A62" s="48">
        <v>35</v>
      </c>
      <c r="B62" s="47" t="s">
        <v>167</v>
      </c>
      <c r="C62" s="47" t="s">
        <v>168</v>
      </c>
      <c r="D62" s="47"/>
      <c r="E62" s="49" t="s">
        <v>166</v>
      </c>
      <c r="F62" s="50">
        <v>285</v>
      </c>
      <c r="G62" s="50"/>
      <c r="H62" s="50">
        <v>4.91</v>
      </c>
      <c r="I62" s="56">
        <f t="shared" si="3"/>
        <v>1399.35</v>
      </c>
      <c r="J62" s="55"/>
    </row>
    <row r="63" ht="36.75" customHeight="1" spans="1:10">
      <c r="A63" s="48">
        <v>36</v>
      </c>
      <c r="B63" s="47" t="s">
        <v>169</v>
      </c>
      <c r="C63" s="47" t="s">
        <v>170</v>
      </c>
      <c r="D63" s="47"/>
      <c r="E63" s="49" t="s">
        <v>166</v>
      </c>
      <c r="F63" s="50">
        <v>448</v>
      </c>
      <c r="G63" s="50"/>
      <c r="H63" s="50">
        <v>5.45</v>
      </c>
      <c r="I63" s="56">
        <f t="shared" si="3"/>
        <v>2441.6</v>
      </c>
      <c r="J63" s="55"/>
    </row>
    <row r="64" ht="36.75" customHeight="1" spans="1:10">
      <c r="A64" s="48">
        <v>37</v>
      </c>
      <c r="B64" s="47" t="s">
        <v>171</v>
      </c>
      <c r="C64" s="47" t="s">
        <v>172</v>
      </c>
      <c r="D64" s="47"/>
      <c r="E64" s="49" t="s">
        <v>166</v>
      </c>
      <c r="F64" s="50">
        <v>74</v>
      </c>
      <c r="G64" s="50"/>
      <c r="H64" s="50">
        <v>5.45</v>
      </c>
      <c r="I64" s="56">
        <f t="shared" si="3"/>
        <v>403.3</v>
      </c>
      <c r="J64" s="55"/>
    </row>
    <row r="65" ht="15.75" customHeight="1" spans="1:10">
      <c r="A65" s="51" t="s">
        <v>53</v>
      </c>
      <c r="B65" s="52"/>
      <c r="C65" s="52"/>
      <c r="D65" s="52"/>
      <c r="E65" s="52"/>
      <c r="F65" s="52"/>
      <c r="G65" s="52"/>
      <c r="H65" s="52"/>
      <c r="I65" s="57">
        <f>SUM(I54:I64)</f>
        <v>194531.65</v>
      </c>
      <c r="J65" s="58"/>
    </row>
    <row r="66" ht="14.25" customHeight="1" spans="1:10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ht="39.75" customHeight="1" spans="1:10">
      <c r="A67" s="39" t="s">
        <v>14</v>
      </c>
      <c r="B67" s="39"/>
      <c r="C67" s="39"/>
      <c r="D67" s="39"/>
      <c r="E67" s="39"/>
      <c r="F67" s="39"/>
      <c r="G67" s="39"/>
      <c r="H67" s="39"/>
      <c r="I67" s="39"/>
      <c r="J67" s="39"/>
    </row>
    <row r="68" ht="25.5" customHeight="1" spans="1:10">
      <c r="A68" s="40" t="s">
        <v>88</v>
      </c>
      <c r="B68" s="40"/>
      <c r="C68" s="40"/>
      <c r="D68" s="40" t="s">
        <v>16</v>
      </c>
      <c r="E68" s="40"/>
      <c r="F68" s="40"/>
      <c r="G68" s="41" t="s">
        <v>173</v>
      </c>
      <c r="H68" s="41"/>
      <c r="I68" s="41"/>
      <c r="J68" s="41"/>
    </row>
    <row r="69" ht="15.75" customHeight="1" spans="1:10">
      <c r="A69" s="42" t="s">
        <v>18</v>
      </c>
      <c r="B69" s="43" t="s">
        <v>19</v>
      </c>
      <c r="C69" s="43" t="s">
        <v>20</v>
      </c>
      <c r="D69" s="43"/>
      <c r="E69" s="43" t="s">
        <v>21</v>
      </c>
      <c r="F69" s="43" t="s">
        <v>22</v>
      </c>
      <c r="G69" s="43"/>
      <c r="H69" s="43" t="s">
        <v>23</v>
      </c>
      <c r="I69" s="43"/>
      <c r="J69" s="53"/>
    </row>
    <row r="70" ht="25.5" customHeight="1" spans="1:10">
      <c r="A70" s="44"/>
      <c r="B70" s="45"/>
      <c r="C70" s="45"/>
      <c r="D70" s="45"/>
      <c r="E70" s="45"/>
      <c r="F70" s="45"/>
      <c r="G70" s="45"/>
      <c r="H70" s="45" t="s">
        <v>24</v>
      </c>
      <c r="I70" s="45" t="s">
        <v>25</v>
      </c>
      <c r="J70" s="54" t="s">
        <v>26</v>
      </c>
    </row>
    <row r="71" ht="59.25" customHeight="1" spans="1:10">
      <c r="A71" s="48">
        <v>38</v>
      </c>
      <c r="B71" s="47" t="s">
        <v>174</v>
      </c>
      <c r="C71" s="47" t="s">
        <v>175</v>
      </c>
      <c r="D71" s="47"/>
      <c r="E71" s="49" t="s">
        <v>118</v>
      </c>
      <c r="F71" s="50">
        <v>0.723</v>
      </c>
      <c r="G71" s="50"/>
      <c r="H71" s="50">
        <v>4905</v>
      </c>
      <c r="I71" s="56">
        <f>F71*H71</f>
        <v>3546.315</v>
      </c>
      <c r="J71" s="55"/>
    </row>
    <row r="72" ht="15.75" customHeight="1" spans="1:10">
      <c r="A72" s="46"/>
      <c r="B72" s="47"/>
      <c r="C72" s="47" t="s">
        <v>176</v>
      </c>
      <c r="D72" s="47"/>
      <c r="E72" s="47"/>
      <c r="F72" s="47"/>
      <c r="G72" s="47"/>
      <c r="H72" s="47"/>
      <c r="I72" s="56"/>
      <c r="J72" s="55"/>
    </row>
    <row r="73" ht="15.75" customHeight="1" spans="1:10">
      <c r="A73" s="46"/>
      <c r="B73" s="47"/>
      <c r="C73" s="47" t="s">
        <v>177</v>
      </c>
      <c r="D73" s="47"/>
      <c r="E73" s="47"/>
      <c r="F73" s="47"/>
      <c r="G73" s="47"/>
      <c r="H73" s="47"/>
      <c r="I73" s="56"/>
      <c r="J73" s="55"/>
    </row>
    <row r="74" ht="59.25" customHeight="1" spans="1:10">
      <c r="A74" s="48">
        <v>39</v>
      </c>
      <c r="B74" s="47" t="s">
        <v>178</v>
      </c>
      <c r="C74" s="47" t="s">
        <v>179</v>
      </c>
      <c r="D74" s="47"/>
      <c r="E74" s="49" t="s">
        <v>31</v>
      </c>
      <c r="F74" s="50">
        <v>276.33</v>
      </c>
      <c r="G74" s="50"/>
      <c r="H74" s="50">
        <v>27.25</v>
      </c>
      <c r="I74" s="56">
        <f t="shared" ref="I74:I80" si="4">F74*H74</f>
        <v>7529.9925</v>
      </c>
      <c r="J74" s="55"/>
    </row>
    <row r="75" ht="70.5" customHeight="1" spans="1:10">
      <c r="A75" s="48">
        <v>40</v>
      </c>
      <c r="B75" s="47" t="s">
        <v>180</v>
      </c>
      <c r="C75" s="47" t="s">
        <v>181</v>
      </c>
      <c r="D75" s="47"/>
      <c r="E75" s="49" t="s">
        <v>31</v>
      </c>
      <c r="F75" s="50">
        <v>313.88</v>
      </c>
      <c r="G75" s="50"/>
      <c r="H75" s="50">
        <v>17.99</v>
      </c>
      <c r="I75" s="56">
        <f t="shared" si="4"/>
        <v>5646.7012</v>
      </c>
      <c r="J75" s="55"/>
    </row>
    <row r="76" ht="81.75" customHeight="1" spans="1:10">
      <c r="A76" s="48">
        <v>41</v>
      </c>
      <c r="B76" s="47" t="s">
        <v>182</v>
      </c>
      <c r="C76" s="47" t="s">
        <v>183</v>
      </c>
      <c r="D76" s="47"/>
      <c r="E76" s="49" t="s">
        <v>31</v>
      </c>
      <c r="F76" s="50">
        <v>360.14</v>
      </c>
      <c r="G76" s="50"/>
      <c r="H76" s="50">
        <v>27.25</v>
      </c>
      <c r="I76" s="56">
        <f t="shared" si="4"/>
        <v>9813.815</v>
      </c>
      <c r="J76" s="55"/>
    </row>
    <row r="77" ht="15.75" customHeight="1" spans="1:10">
      <c r="A77" s="46"/>
      <c r="B77" s="47"/>
      <c r="C77" s="47" t="s">
        <v>184</v>
      </c>
      <c r="D77" s="47"/>
      <c r="E77" s="47"/>
      <c r="F77" s="47"/>
      <c r="G77" s="47"/>
      <c r="H77" s="47"/>
      <c r="I77" s="56">
        <f t="shared" si="4"/>
        <v>0</v>
      </c>
      <c r="J77" s="55"/>
    </row>
    <row r="78" ht="70.5" customHeight="1" spans="1:10">
      <c r="A78" s="48">
        <v>42</v>
      </c>
      <c r="B78" s="47" t="s">
        <v>185</v>
      </c>
      <c r="C78" s="47" t="s">
        <v>186</v>
      </c>
      <c r="D78" s="47"/>
      <c r="E78" s="49" t="s">
        <v>31</v>
      </c>
      <c r="F78" s="50">
        <v>213.87</v>
      </c>
      <c r="G78" s="50"/>
      <c r="H78" s="50">
        <v>32.7</v>
      </c>
      <c r="I78" s="56">
        <f t="shared" si="4"/>
        <v>6993.549</v>
      </c>
      <c r="J78" s="55"/>
    </row>
    <row r="79" ht="104.25" customHeight="1" spans="1:10">
      <c r="A79" s="48">
        <v>43</v>
      </c>
      <c r="B79" s="47" t="s">
        <v>187</v>
      </c>
      <c r="C79" s="47" t="s">
        <v>188</v>
      </c>
      <c r="D79" s="47"/>
      <c r="E79" s="49" t="s">
        <v>31</v>
      </c>
      <c r="F79" s="50">
        <v>218.27</v>
      </c>
      <c r="G79" s="50"/>
      <c r="H79" s="50">
        <v>27.25</v>
      </c>
      <c r="I79" s="56">
        <f t="shared" si="4"/>
        <v>5947.8575</v>
      </c>
      <c r="J79" s="55"/>
    </row>
    <row r="80" ht="70.5" customHeight="1" spans="1:10">
      <c r="A80" s="48">
        <v>44</v>
      </c>
      <c r="B80" s="47" t="s">
        <v>189</v>
      </c>
      <c r="C80" s="47" t="s">
        <v>190</v>
      </c>
      <c r="D80" s="47"/>
      <c r="E80" s="49" t="s">
        <v>31</v>
      </c>
      <c r="F80" s="50">
        <v>213.87</v>
      </c>
      <c r="G80" s="50"/>
      <c r="H80" s="50">
        <v>17.99</v>
      </c>
      <c r="I80" s="56">
        <f t="shared" si="4"/>
        <v>3847.5213</v>
      </c>
      <c r="J80" s="55"/>
    </row>
    <row r="81" ht="15.75" customHeight="1" spans="1:10">
      <c r="A81" s="46"/>
      <c r="B81" s="47"/>
      <c r="C81" s="47" t="s">
        <v>191</v>
      </c>
      <c r="D81" s="47"/>
      <c r="E81" s="47"/>
      <c r="F81" s="47"/>
      <c r="G81" s="47"/>
      <c r="H81" s="47"/>
      <c r="I81" s="56"/>
      <c r="J81" s="55"/>
    </row>
    <row r="82" ht="15.75" customHeight="1" spans="1:10">
      <c r="A82" s="51" t="s">
        <v>53</v>
      </c>
      <c r="B82" s="52"/>
      <c r="C82" s="52"/>
      <c r="D82" s="52"/>
      <c r="E82" s="52"/>
      <c r="F82" s="52"/>
      <c r="G82" s="52"/>
      <c r="H82" s="52"/>
      <c r="I82" s="57">
        <f>SUM(I71:I81)</f>
        <v>43325.7515</v>
      </c>
      <c r="J82" s="58"/>
    </row>
    <row r="83" ht="14.25" customHeight="1" spans="1:10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ht="39.75" customHeight="1" spans="1:10">
      <c r="A84" s="39" t="s">
        <v>14</v>
      </c>
      <c r="B84" s="39"/>
      <c r="C84" s="39"/>
      <c r="D84" s="39"/>
      <c r="E84" s="39"/>
      <c r="F84" s="39"/>
      <c r="G84" s="39"/>
      <c r="H84" s="39"/>
      <c r="I84" s="39"/>
      <c r="J84" s="39"/>
    </row>
    <row r="85" ht="25.5" customHeight="1" spans="1:10">
      <c r="A85" s="40" t="s">
        <v>88</v>
      </c>
      <c r="B85" s="40"/>
      <c r="C85" s="40"/>
      <c r="D85" s="40" t="s">
        <v>16</v>
      </c>
      <c r="E85" s="40"/>
      <c r="F85" s="40"/>
      <c r="G85" s="41" t="s">
        <v>192</v>
      </c>
      <c r="H85" s="41"/>
      <c r="I85" s="41"/>
      <c r="J85" s="41"/>
    </row>
    <row r="86" ht="15.75" customHeight="1" spans="1:10">
      <c r="A86" s="42" t="s">
        <v>18</v>
      </c>
      <c r="B86" s="43" t="s">
        <v>19</v>
      </c>
      <c r="C86" s="43" t="s">
        <v>20</v>
      </c>
      <c r="D86" s="43"/>
      <c r="E86" s="43" t="s">
        <v>21</v>
      </c>
      <c r="F86" s="43" t="s">
        <v>22</v>
      </c>
      <c r="G86" s="43"/>
      <c r="H86" s="43" t="s">
        <v>23</v>
      </c>
      <c r="I86" s="43"/>
      <c r="J86" s="53"/>
    </row>
    <row r="87" ht="25.5" customHeight="1" spans="1:10">
      <c r="A87" s="44"/>
      <c r="B87" s="45"/>
      <c r="C87" s="45"/>
      <c r="D87" s="45"/>
      <c r="E87" s="45"/>
      <c r="F87" s="45"/>
      <c r="G87" s="45"/>
      <c r="H87" s="45" t="s">
        <v>24</v>
      </c>
      <c r="I87" s="45" t="s">
        <v>25</v>
      </c>
      <c r="J87" s="54" t="s">
        <v>26</v>
      </c>
    </row>
    <row r="88" ht="48" customHeight="1" spans="1:10">
      <c r="A88" s="48">
        <v>45</v>
      </c>
      <c r="B88" s="47" t="s">
        <v>193</v>
      </c>
      <c r="C88" s="47" t="s">
        <v>194</v>
      </c>
      <c r="D88" s="47"/>
      <c r="E88" s="49" t="s">
        <v>31</v>
      </c>
      <c r="F88" s="50">
        <v>626.29</v>
      </c>
      <c r="G88" s="50"/>
      <c r="H88" s="50">
        <v>27.25</v>
      </c>
      <c r="I88" s="56">
        <f>F88*H88</f>
        <v>17066.4025</v>
      </c>
      <c r="J88" s="55"/>
    </row>
    <row r="89" ht="93" customHeight="1" spans="1:10">
      <c r="A89" s="48">
        <v>46</v>
      </c>
      <c r="B89" s="47" t="s">
        <v>195</v>
      </c>
      <c r="C89" s="47" t="s">
        <v>196</v>
      </c>
      <c r="D89" s="47"/>
      <c r="E89" s="49" t="s">
        <v>31</v>
      </c>
      <c r="F89" s="50">
        <v>384.26</v>
      </c>
      <c r="G89" s="50"/>
      <c r="H89" s="50">
        <v>27.25</v>
      </c>
      <c r="I89" s="56">
        <f t="shared" ref="I89:I94" si="5">F89*H89</f>
        <v>10471.085</v>
      </c>
      <c r="J89" s="55"/>
    </row>
    <row r="90" ht="48" customHeight="1" spans="1:10">
      <c r="A90" s="48">
        <v>47</v>
      </c>
      <c r="B90" s="47" t="s">
        <v>197</v>
      </c>
      <c r="C90" s="47" t="s">
        <v>198</v>
      </c>
      <c r="D90" s="47"/>
      <c r="E90" s="49" t="s">
        <v>31</v>
      </c>
      <c r="F90" s="50">
        <v>363.91</v>
      </c>
      <c r="G90" s="50"/>
      <c r="H90" s="50">
        <v>32.7</v>
      </c>
      <c r="I90" s="56">
        <f t="shared" si="5"/>
        <v>11899.857</v>
      </c>
      <c r="J90" s="55"/>
    </row>
    <row r="91" ht="70.5" customHeight="1" spans="1:10">
      <c r="A91" s="48">
        <v>48</v>
      </c>
      <c r="B91" s="47" t="s">
        <v>199</v>
      </c>
      <c r="C91" s="47" t="s">
        <v>200</v>
      </c>
      <c r="D91" s="47"/>
      <c r="E91" s="49" t="s">
        <v>79</v>
      </c>
      <c r="F91" s="50">
        <v>43.67</v>
      </c>
      <c r="G91" s="50"/>
      <c r="H91" s="50">
        <v>708.5</v>
      </c>
      <c r="I91" s="56">
        <f t="shared" si="5"/>
        <v>30940.195</v>
      </c>
      <c r="J91" s="55"/>
    </row>
    <row r="92" ht="15.75" customHeight="1" spans="1:10">
      <c r="A92" s="46"/>
      <c r="B92" s="47"/>
      <c r="C92" s="47" t="s">
        <v>201</v>
      </c>
      <c r="D92" s="47"/>
      <c r="E92" s="47"/>
      <c r="F92" s="47"/>
      <c r="G92" s="47"/>
      <c r="H92" s="47"/>
      <c r="I92" s="56"/>
      <c r="J92" s="55"/>
    </row>
    <row r="93" ht="59.25" customHeight="1" spans="1:10">
      <c r="A93" s="48">
        <v>49</v>
      </c>
      <c r="B93" s="47" t="s">
        <v>202</v>
      </c>
      <c r="C93" s="47" t="s">
        <v>203</v>
      </c>
      <c r="D93" s="47"/>
      <c r="E93" s="49" t="s">
        <v>31</v>
      </c>
      <c r="F93" s="50">
        <v>574.33</v>
      </c>
      <c r="G93" s="50"/>
      <c r="H93" s="50">
        <v>27.25</v>
      </c>
      <c r="I93" s="56">
        <f t="shared" si="5"/>
        <v>15650.4925</v>
      </c>
      <c r="J93" s="55"/>
    </row>
    <row r="94" ht="59.25" customHeight="1" spans="1:10">
      <c r="A94" s="48">
        <v>50</v>
      </c>
      <c r="B94" s="47" t="s">
        <v>204</v>
      </c>
      <c r="C94" s="47" t="s">
        <v>205</v>
      </c>
      <c r="D94" s="47"/>
      <c r="E94" s="49" t="s">
        <v>31</v>
      </c>
      <c r="F94" s="50">
        <v>574.33</v>
      </c>
      <c r="G94" s="50"/>
      <c r="H94" s="50">
        <v>21.8</v>
      </c>
      <c r="I94" s="56">
        <f t="shared" si="5"/>
        <v>12520.394</v>
      </c>
      <c r="J94" s="55"/>
    </row>
    <row r="95" ht="15.75" customHeight="1" spans="1:10">
      <c r="A95" s="44" t="s">
        <v>53</v>
      </c>
      <c r="B95" s="45"/>
      <c r="C95" s="45"/>
      <c r="D95" s="45"/>
      <c r="E95" s="45"/>
      <c r="F95" s="45"/>
      <c r="G95" s="45"/>
      <c r="H95" s="45"/>
      <c r="I95" s="56">
        <f>SUM(I88:I94)</f>
        <v>98548.426</v>
      </c>
      <c r="J95" s="55"/>
    </row>
    <row r="96" ht="15.75" customHeight="1" spans="1:10">
      <c r="A96" s="51" t="s">
        <v>87</v>
      </c>
      <c r="B96" s="52"/>
      <c r="C96" s="52"/>
      <c r="D96" s="52"/>
      <c r="E96" s="52"/>
      <c r="F96" s="52"/>
      <c r="G96" s="52"/>
      <c r="H96" s="52"/>
      <c r="I96" s="57">
        <f>I95+I82+I65+I48+I32+I17</f>
        <v>1107243.5054</v>
      </c>
      <c r="J96" s="58"/>
    </row>
  </sheetData>
  <mergeCells count="191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A17:H17"/>
    <mergeCell ref="A18:J18"/>
    <mergeCell ref="A19:J19"/>
    <mergeCell ref="A20:C20"/>
    <mergeCell ref="D20:F20"/>
    <mergeCell ref="G20:J20"/>
    <mergeCell ref="H21:J21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A32:H32"/>
    <mergeCell ref="A33:J33"/>
    <mergeCell ref="A34:J34"/>
    <mergeCell ref="A35:C35"/>
    <mergeCell ref="D35:F35"/>
    <mergeCell ref="G35:J35"/>
    <mergeCell ref="H36:J36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A48:H48"/>
    <mergeCell ref="A49:J49"/>
    <mergeCell ref="A50:J50"/>
    <mergeCell ref="A51:C51"/>
    <mergeCell ref="D51:F51"/>
    <mergeCell ref="G51:J51"/>
    <mergeCell ref="H52:J52"/>
    <mergeCell ref="C54:D54"/>
    <mergeCell ref="F54:G54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A65:H65"/>
    <mergeCell ref="A66:J66"/>
    <mergeCell ref="A67:J67"/>
    <mergeCell ref="A68:C68"/>
    <mergeCell ref="D68:F68"/>
    <mergeCell ref="G68:J68"/>
    <mergeCell ref="H69:J69"/>
    <mergeCell ref="C71:D71"/>
    <mergeCell ref="F71:G71"/>
    <mergeCell ref="C72:D72"/>
    <mergeCell ref="F72:G72"/>
    <mergeCell ref="C73:D73"/>
    <mergeCell ref="F73:G73"/>
    <mergeCell ref="C74:D74"/>
    <mergeCell ref="F74:G74"/>
    <mergeCell ref="C75:D75"/>
    <mergeCell ref="F75:G7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C81:D81"/>
    <mergeCell ref="F81:G81"/>
    <mergeCell ref="A82:H82"/>
    <mergeCell ref="A83:J83"/>
    <mergeCell ref="A84:J84"/>
    <mergeCell ref="A85:C85"/>
    <mergeCell ref="D85:F85"/>
    <mergeCell ref="G85:J85"/>
    <mergeCell ref="H86:J86"/>
    <mergeCell ref="C88:D88"/>
    <mergeCell ref="F88:G88"/>
    <mergeCell ref="C89:D89"/>
    <mergeCell ref="F89:G89"/>
    <mergeCell ref="C90:D90"/>
    <mergeCell ref="F90:G90"/>
    <mergeCell ref="C91:D91"/>
    <mergeCell ref="F91:G91"/>
    <mergeCell ref="C92:D92"/>
    <mergeCell ref="F92:G92"/>
    <mergeCell ref="C93:D93"/>
    <mergeCell ref="F93:G93"/>
    <mergeCell ref="C94:D94"/>
    <mergeCell ref="F94:G94"/>
    <mergeCell ref="A95:H95"/>
    <mergeCell ref="A96:H96"/>
    <mergeCell ref="A4:A5"/>
    <mergeCell ref="A21:A22"/>
    <mergeCell ref="A36:A37"/>
    <mergeCell ref="A52:A53"/>
    <mergeCell ref="A69:A70"/>
    <mergeCell ref="A86:A87"/>
    <mergeCell ref="B4:B5"/>
    <mergeCell ref="B21:B22"/>
    <mergeCell ref="B36:B37"/>
    <mergeCell ref="B52:B53"/>
    <mergeCell ref="B69:B70"/>
    <mergeCell ref="B86:B87"/>
    <mergeCell ref="E4:E5"/>
    <mergeCell ref="E21:E22"/>
    <mergeCell ref="E36:E37"/>
    <mergeCell ref="E52:E53"/>
    <mergeCell ref="E69:E70"/>
    <mergeCell ref="E86:E87"/>
    <mergeCell ref="C4:D5"/>
    <mergeCell ref="F4:G5"/>
    <mergeCell ref="C21:D22"/>
    <mergeCell ref="F21:G22"/>
    <mergeCell ref="C36:D37"/>
    <mergeCell ref="F36:G37"/>
    <mergeCell ref="C52:D53"/>
    <mergeCell ref="F52:G53"/>
    <mergeCell ref="C69:D70"/>
    <mergeCell ref="F69:G70"/>
    <mergeCell ref="C86:D87"/>
    <mergeCell ref="F86:G87"/>
  </mergeCells>
  <printOptions horizontalCentered="1"/>
  <pageMargins left="0.303916666666667" right="0.303916666666667" top="0.75" bottom="0" header="0.75" footer="0"/>
  <pageSetup paperSize="9" orientation="portrait"/>
  <headerFooter/>
  <rowBreaks count="5" manualBreakCount="5">
    <brk id="17" max="16383" man="1"/>
    <brk id="32" max="16383" man="1"/>
    <brk id="48" max="16383" man="1"/>
    <brk id="65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I12" sqref="I12"/>
    </sheetView>
  </sheetViews>
  <sheetFormatPr defaultColWidth="9" defaultRowHeight="11.25"/>
  <cols>
    <col min="1" max="1" width="9.33333333333333" customWidth="1"/>
    <col min="2" max="2" width="15.5" customWidth="1"/>
    <col min="3" max="3" width="11.5" customWidth="1"/>
    <col min="4" max="4" width="20.3333333333333" customWidth="1"/>
    <col min="5" max="5" width="7.66666666666667" customWidth="1"/>
    <col min="6" max="6" width="8.83333333333333" customWidth="1"/>
    <col min="7" max="7" width="0.666666666666667" customWidth="1"/>
    <col min="8" max="8" width="11" customWidth="1"/>
    <col min="9" max="9" width="12.5" customWidth="1"/>
    <col min="10" max="10" width="12.3333333333333" customWidth="1"/>
  </cols>
  <sheetData>
    <row r="1" ht="14.25" customHeight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ht="39.75" customHeight="1" spans="1:10">
      <c r="A2" s="39" t="s">
        <v>206</v>
      </c>
      <c r="B2" s="39"/>
      <c r="C2" s="39"/>
      <c r="D2" s="39"/>
      <c r="E2" s="39"/>
      <c r="F2" s="39"/>
      <c r="G2" s="39"/>
      <c r="H2" s="39"/>
      <c r="I2" s="39"/>
      <c r="J2" s="39"/>
    </row>
    <row r="3" ht="25.5" customHeight="1" spans="1:10">
      <c r="A3" s="40" t="s">
        <v>88</v>
      </c>
      <c r="B3" s="40"/>
      <c r="C3" s="40"/>
      <c r="D3" s="40" t="s">
        <v>16</v>
      </c>
      <c r="E3" s="40"/>
      <c r="F3" s="40"/>
      <c r="G3" s="41" t="s">
        <v>207</v>
      </c>
      <c r="H3" s="41"/>
      <c r="I3" s="41"/>
      <c r="J3" s="41"/>
    </row>
    <row r="4" spans="1:10">
      <c r="A4" s="42" t="s">
        <v>18</v>
      </c>
      <c r="B4" s="43" t="s">
        <v>19</v>
      </c>
      <c r="C4" s="43" t="s">
        <v>20</v>
      </c>
      <c r="D4" s="43"/>
      <c r="E4" s="43" t="s">
        <v>208</v>
      </c>
      <c r="F4" s="43" t="s">
        <v>22</v>
      </c>
      <c r="G4" s="43"/>
      <c r="H4" s="43" t="s">
        <v>23</v>
      </c>
      <c r="I4" s="43"/>
      <c r="J4" s="53"/>
    </row>
    <row r="5" ht="25.5" customHeight="1" spans="1:10">
      <c r="A5" s="44"/>
      <c r="B5" s="45"/>
      <c r="C5" s="45"/>
      <c r="D5" s="45"/>
      <c r="E5" s="45"/>
      <c r="F5" s="45"/>
      <c r="G5" s="45"/>
      <c r="H5" s="45" t="s">
        <v>24</v>
      </c>
      <c r="I5" s="45" t="s">
        <v>25</v>
      </c>
      <c r="J5" s="54" t="s">
        <v>26</v>
      </c>
    </row>
    <row r="6" ht="59.25" customHeight="1" spans="1:10">
      <c r="A6" s="48">
        <v>1</v>
      </c>
      <c r="B6" s="47" t="s">
        <v>209</v>
      </c>
      <c r="C6" s="47" t="s">
        <v>210</v>
      </c>
      <c r="D6" s="47"/>
      <c r="E6" s="49" t="s">
        <v>31</v>
      </c>
      <c r="F6" s="50">
        <v>10.23</v>
      </c>
      <c r="G6" s="50"/>
      <c r="H6" s="50">
        <v>87.2</v>
      </c>
      <c r="I6" s="56">
        <f>F6*H6</f>
        <v>892.056</v>
      </c>
      <c r="J6" s="55"/>
    </row>
    <row r="7" ht="59.25" customHeight="1" spans="1:10">
      <c r="A7" s="48">
        <v>2</v>
      </c>
      <c r="B7" s="47" t="s">
        <v>211</v>
      </c>
      <c r="C7" s="47" t="s">
        <v>212</v>
      </c>
      <c r="D7" s="47"/>
      <c r="E7" s="49" t="s">
        <v>31</v>
      </c>
      <c r="F7" s="50">
        <v>77.46</v>
      </c>
      <c r="G7" s="50"/>
      <c r="H7" s="50">
        <v>87.2</v>
      </c>
      <c r="I7" s="56">
        <f t="shared" ref="I7:I10" si="0">F7*H7</f>
        <v>6754.512</v>
      </c>
      <c r="J7" s="55"/>
    </row>
    <row r="8" ht="70.5" customHeight="1" spans="1:10">
      <c r="A8" s="48">
        <v>3</v>
      </c>
      <c r="B8" s="47" t="s">
        <v>213</v>
      </c>
      <c r="C8" s="47" t="s">
        <v>214</v>
      </c>
      <c r="D8" s="47"/>
      <c r="E8" s="49" t="s">
        <v>31</v>
      </c>
      <c r="F8" s="50">
        <v>232.15</v>
      </c>
      <c r="G8" s="50"/>
      <c r="H8" s="50">
        <v>92.65</v>
      </c>
      <c r="I8" s="56">
        <f t="shared" si="0"/>
        <v>21508.6975</v>
      </c>
      <c r="J8" s="55"/>
    </row>
    <row r="9" ht="70.5" customHeight="1" spans="1:10">
      <c r="A9" s="48">
        <v>4</v>
      </c>
      <c r="B9" s="47" t="s">
        <v>215</v>
      </c>
      <c r="C9" s="47" t="s">
        <v>216</v>
      </c>
      <c r="D9" s="47"/>
      <c r="E9" s="49" t="s">
        <v>31</v>
      </c>
      <c r="F9" s="50">
        <v>811.39</v>
      </c>
      <c r="G9" s="50"/>
      <c r="H9" s="50">
        <v>92.65</v>
      </c>
      <c r="I9" s="56">
        <f t="shared" si="0"/>
        <v>75175.2835</v>
      </c>
      <c r="J9" s="55"/>
    </row>
    <row r="10" ht="59.25" customHeight="1" spans="1:10">
      <c r="A10" s="48">
        <v>5</v>
      </c>
      <c r="B10" s="47" t="s">
        <v>217</v>
      </c>
      <c r="C10" s="47" t="s">
        <v>218</v>
      </c>
      <c r="D10" s="47"/>
      <c r="E10" s="49" t="s">
        <v>31</v>
      </c>
      <c r="F10" s="50">
        <v>214.7</v>
      </c>
      <c r="G10" s="50"/>
      <c r="H10" s="50">
        <v>5.45</v>
      </c>
      <c r="I10" s="56">
        <f t="shared" si="0"/>
        <v>1170.115</v>
      </c>
      <c r="J10" s="55"/>
    </row>
    <row r="11" spans="1:10">
      <c r="A11" s="44" t="s">
        <v>53</v>
      </c>
      <c r="B11" s="45"/>
      <c r="C11" s="45"/>
      <c r="D11" s="45"/>
      <c r="E11" s="45"/>
      <c r="F11" s="45"/>
      <c r="G11" s="45"/>
      <c r="H11" s="45"/>
      <c r="I11" s="60">
        <f>SUM(I6:I10)</f>
        <v>105500.664</v>
      </c>
      <c r="J11" s="55"/>
    </row>
    <row r="12" ht="12" spans="1:10">
      <c r="A12" s="51" t="s">
        <v>87</v>
      </c>
      <c r="B12" s="52"/>
      <c r="C12" s="52"/>
      <c r="D12" s="52"/>
      <c r="E12" s="52"/>
      <c r="F12" s="52"/>
      <c r="G12" s="52"/>
      <c r="H12" s="52"/>
      <c r="I12" s="61">
        <f>SUM(I11)</f>
        <v>105500.664</v>
      </c>
      <c r="J12" s="58"/>
    </row>
  </sheetData>
  <mergeCells count="23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A11:H11"/>
    <mergeCell ref="A12:H12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topLeftCell="A30" workbookViewId="0">
      <selection activeCell="I42" sqref="I42"/>
    </sheetView>
  </sheetViews>
  <sheetFormatPr defaultColWidth="9" defaultRowHeight="11.25"/>
  <cols>
    <col min="1" max="1" width="8" customWidth="1"/>
    <col min="2" max="2" width="15.1666666666667" customWidth="1"/>
    <col min="3" max="3" width="13.1666666666667" customWidth="1"/>
    <col min="4" max="4" width="23.8333333333333" customWidth="1"/>
    <col min="5" max="5" width="6.16666666666667" customWidth="1"/>
    <col min="6" max="6" width="6.83333333333333" customWidth="1"/>
    <col min="7" max="7" width="3.16666666666667" customWidth="1"/>
    <col min="8" max="9" width="10.8333333333333" customWidth="1"/>
    <col min="10" max="10" width="11.6666666666667" customWidth="1"/>
  </cols>
  <sheetData>
    <row r="1" ht="14.25" customHeight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ht="39.75" customHeight="1" spans="1:10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</row>
    <row r="3" ht="25.5" customHeight="1" spans="1:10">
      <c r="A3" s="40" t="s">
        <v>219</v>
      </c>
      <c r="B3" s="40"/>
      <c r="C3" s="40"/>
      <c r="D3" s="40" t="s">
        <v>16</v>
      </c>
      <c r="E3" s="40"/>
      <c r="F3" s="40"/>
      <c r="G3" s="41" t="s">
        <v>17</v>
      </c>
      <c r="H3" s="41"/>
      <c r="I3" s="41"/>
      <c r="J3" s="41"/>
    </row>
    <row r="4" ht="15.75" customHeight="1" spans="1:10">
      <c r="A4" s="42" t="s">
        <v>18</v>
      </c>
      <c r="B4" s="43" t="s">
        <v>19</v>
      </c>
      <c r="C4" s="43" t="s">
        <v>20</v>
      </c>
      <c r="D4" s="43"/>
      <c r="E4" s="43" t="s">
        <v>21</v>
      </c>
      <c r="F4" s="43" t="s">
        <v>22</v>
      </c>
      <c r="G4" s="43"/>
      <c r="H4" s="43" t="s">
        <v>23</v>
      </c>
      <c r="I4" s="43"/>
      <c r="J4" s="53"/>
    </row>
    <row r="5" ht="25.5" customHeight="1" spans="1:10">
      <c r="A5" s="44"/>
      <c r="B5" s="45"/>
      <c r="C5" s="45"/>
      <c r="D5" s="45"/>
      <c r="E5" s="45"/>
      <c r="F5" s="45"/>
      <c r="G5" s="45"/>
      <c r="H5" s="45" t="s">
        <v>24</v>
      </c>
      <c r="I5" s="45" t="s">
        <v>25</v>
      </c>
      <c r="J5" s="54" t="s">
        <v>26</v>
      </c>
    </row>
    <row r="6" ht="15.75" customHeight="1" spans="1:10">
      <c r="A6" s="46"/>
      <c r="B6" s="47"/>
      <c r="C6" s="47" t="s">
        <v>220</v>
      </c>
      <c r="D6" s="47"/>
      <c r="E6" s="47"/>
      <c r="F6" s="47"/>
      <c r="G6" s="47"/>
      <c r="H6" s="47"/>
      <c r="I6" s="50"/>
      <c r="J6" s="55"/>
    </row>
    <row r="7" ht="15.75" customHeight="1" spans="1:10">
      <c r="A7" s="46"/>
      <c r="B7" s="47"/>
      <c r="C7" s="47" t="s">
        <v>221</v>
      </c>
      <c r="D7" s="47"/>
      <c r="E7" s="47"/>
      <c r="F7" s="47"/>
      <c r="G7" s="47"/>
      <c r="H7" s="47"/>
      <c r="I7" s="50"/>
      <c r="J7" s="55"/>
    </row>
    <row r="8" ht="93" customHeight="1" spans="1:10">
      <c r="A8" s="48">
        <v>1</v>
      </c>
      <c r="B8" s="47" t="s">
        <v>222</v>
      </c>
      <c r="C8" s="47" t="s">
        <v>223</v>
      </c>
      <c r="D8" s="47"/>
      <c r="E8" s="49" t="s">
        <v>49</v>
      </c>
      <c r="F8" s="50">
        <v>29.5</v>
      </c>
      <c r="G8" s="50"/>
      <c r="H8" s="50">
        <v>49.05</v>
      </c>
      <c r="I8" s="56">
        <f>F8*H8</f>
        <v>1446.975</v>
      </c>
      <c r="J8" s="55"/>
    </row>
    <row r="9" ht="93" customHeight="1" spans="1:10">
      <c r="A9" s="48">
        <v>2</v>
      </c>
      <c r="B9" s="47" t="s">
        <v>224</v>
      </c>
      <c r="C9" s="47" t="s">
        <v>225</v>
      </c>
      <c r="D9" s="47"/>
      <c r="E9" s="49" t="s">
        <v>49</v>
      </c>
      <c r="F9" s="50">
        <v>4.5</v>
      </c>
      <c r="G9" s="50"/>
      <c r="H9" s="50">
        <v>65.4</v>
      </c>
      <c r="I9" s="56">
        <f t="shared" ref="I9:I15" si="0">F9*H9</f>
        <v>294.3</v>
      </c>
      <c r="J9" s="55"/>
    </row>
    <row r="10" ht="48" customHeight="1" spans="1:10">
      <c r="A10" s="48">
        <v>3</v>
      </c>
      <c r="B10" s="47" t="s">
        <v>102</v>
      </c>
      <c r="C10" s="47" t="s">
        <v>226</v>
      </c>
      <c r="D10" s="47"/>
      <c r="E10" s="49" t="s">
        <v>79</v>
      </c>
      <c r="F10" s="50">
        <v>23.45</v>
      </c>
      <c r="G10" s="50"/>
      <c r="H10" s="50">
        <v>4.91</v>
      </c>
      <c r="I10" s="56">
        <f t="shared" si="0"/>
        <v>115.1395</v>
      </c>
      <c r="J10" s="55"/>
    </row>
    <row r="11" ht="48" customHeight="1" spans="1:10">
      <c r="A11" s="48">
        <v>4</v>
      </c>
      <c r="B11" s="47" t="s">
        <v>227</v>
      </c>
      <c r="C11" s="47" t="s">
        <v>228</v>
      </c>
      <c r="D11" s="47"/>
      <c r="E11" s="49" t="s">
        <v>79</v>
      </c>
      <c r="F11" s="50">
        <v>2.01</v>
      </c>
      <c r="G11" s="50"/>
      <c r="H11" s="50">
        <v>21.8</v>
      </c>
      <c r="I11" s="56">
        <f t="shared" si="0"/>
        <v>43.818</v>
      </c>
      <c r="J11" s="55"/>
    </row>
    <row r="12" ht="59.25" customHeight="1" spans="1:10">
      <c r="A12" s="48">
        <v>5</v>
      </c>
      <c r="B12" s="47" t="s">
        <v>229</v>
      </c>
      <c r="C12" s="47" t="s">
        <v>230</v>
      </c>
      <c r="D12" s="47"/>
      <c r="E12" s="49" t="s">
        <v>79</v>
      </c>
      <c r="F12" s="50">
        <v>2.68</v>
      </c>
      <c r="G12" s="50"/>
      <c r="H12" s="50">
        <v>218</v>
      </c>
      <c r="I12" s="56">
        <f t="shared" si="0"/>
        <v>584.24</v>
      </c>
      <c r="J12" s="55"/>
    </row>
    <row r="13" ht="48" customHeight="1" spans="1:10">
      <c r="A13" s="48">
        <v>6</v>
      </c>
      <c r="B13" s="47" t="s">
        <v>231</v>
      </c>
      <c r="C13" s="47" t="s">
        <v>232</v>
      </c>
      <c r="D13" s="47"/>
      <c r="E13" s="49" t="s">
        <v>79</v>
      </c>
      <c r="F13" s="50">
        <v>18.76</v>
      </c>
      <c r="G13" s="50"/>
      <c r="H13" s="50">
        <v>16.35</v>
      </c>
      <c r="I13" s="56">
        <f t="shared" si="0"/>
        <v>306.726</v>
      </c>
      <c r="J13" s="55"/>
    </row>
    <row r="14" ht="70.5" customHeight="1" spans="1:10">
      <c r="A14" s="48">
        <v>7</v>
      </c>
      <c r="B14" s="47" t="s">
        <v>233</v>
      </c>
      <c r="C14" s="47" t="s">
        <v>234</v>
      </c>
      <c r="D14" s="47"/>
      <c r="E14" s="49" t="s">
        <v>235</v>
      </c>
      <c r="F14" s="50">
        <v>1</v>
      </c>
      <c r="G14" s="50"/>
      <c r="H14" s="50">
        <v>654</v>
      </c>
      <c r="I14" s="50">
        <f t="shared" si="0"/>
        <v>654</v>
      </c>
      <c r="J14" s="55"/>
    </row>
    <row r="15" ht="59.25" customHeight="1" spans="1:10">
      <c r="A15" s="48">
        <v>8</v>
      </c>
      <c r="B15" s="47" t="s">
        <v>236</v>
      </c>
      <c r="C15" s="47" t="s">
        <v>237</v>
      </c>
      <c r="D15" s="47"/>
      <c r="E15" s="49" t="s">
        <v>166</v>
      </c>
      <c r="F15" s="50">
        <v>2</v>
      </c>
      <c r="G15" s="50"/>
      <c r="H15" s="50">
        <v>109</v>
      </c>
      <c r="I15" s="50">
        <f t="shared" si="0"/>
        <v>218</v>
      </c>
      <c r="J15" s="55"/>
    </row>
    <row r="16" ht="15.75" customHeight="1" spans="1:10">
      <c r="A16" s="51" t="s">
        <v>53</v>
      </c>
      <c r="B16" s="52"/>
      <c r="C16" s="52"/>
      <c r="D16" s="52"/>
      <c r="E16" s="52"/>
      <c r="F16" s="52"/>
      <c r="G16" s="52"/>
      <c r="H16" s="52"/>
      <c r="I16" s="57">
        <f>SUM(I8:I15)</f>
        <v>3663.1985</v>
      </c>
      <c r="J16" s="58"/>
    </row>
    <row r="17" ht="14.25" customHeight="1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ht="39.75" customHeight="1" spans="1:10">
      <c r="A18" s="39" t="s">
        <v>14</v>
      </c>
      <c r="B18" s="39"/>
      <c r="C18" s="39"/>
      <c r="D18" s="39"/>
      <c r="E18" s="39"/>
      <c r="F18" s="39"/>
      <c r="G18" s="39"/>
      <c r="H18" s="39"/>
      <c r="I18" s="39"/>
      <c r="J18" s="39"/>
    </row>
    <row r="19" ht="25.5" customHeight="1" spans="1:10">
      <c r="A19" s="40" t="s">
        <v>219</v>
      </c>
      <c r="B19" s="40"/>
      <c r="C19" s="40"/>
      <c r="D19" s="40" t="s">
        <v>16</v>
      </c>
      <c r="E19" s="40"/>
      <c r="F19" s="40"/>
      <c r="G19" s="41" t="s">
        <v>54</v>
      </c>
      <c r="H19" s="41"/>
      <c r="I19" s="41"/>
      <c r="J19" s="41"/>
    </row>
    <row r="20" ht="15.75" customHeight="1" spans="1:10">
      <c r="A20" s="42" t="s">
        <v>18</v>
      </c>
      <c r="B20" s="43" t="s">
        <v>19</v>
      </c>
      <c r="C20" s="43" t="s">
        <v>20</v>
      </c>
      <c r="D20" s="43"/>
      <c r="E20" s="43" t="s">
        <v>21</v>
      </c>
      <c r="F20" s="43" t="s">
        <v>22</v>
      </c>
      <c r="G20" s="43"/>
      <c r="H20" s="43" t="s">
        <v>23</v>
      </c>
      <c r="I20" s="43"/>
      <c r="J20" s="53"/>
    </row>
    <row r="21" ht="25.5" customHeight="1" spans="1:10">
      <c r="A21" s="44"/>
      <c r="B21" s="45"/>
      <c r="C21" s="45"/>
      <c r="D21" s="45"/>
      <c r="E21" s="45"/>
      <c r="F21" s="45"/>
      <c r="G21" s="45"/>
      <c r="H21" s="45" t="s">
        <v>24</v>
      </c>
      <c r="I21" s="45" t="s">
        <v>25</v>
      </c>
      <c r="J21" s="54" t="s">
        <v>26</v>
      </c>
    </row>
    <row r="22" ht="48" customHeight="1" spans="1:10">
      <c r="A22" s="48">
        <v>9</v>
      </c>
      <c r="B22" s="47" t="s">
        <v>238</v>
      </c>
      <c r="C22" s="47" t="s">
        <v>239</v>
      </c>
      <c r="D22" s="47"/>
      <c r="E22" s="49" t="s">
        <v>240</v>
      </c>
      <c r="F22" s="50">
        <v>1</v>
      </c>
      <c r="G22" s="50"/>
      <c r="H22" s="50">
        <v>2725</v>
      </c>
      <c r="I22" s="50">
        <f>F22*H22</f>
        <v>2725</v>
      </c>
      <c r="J22" s="55"/>
    </row>
    <row r="23" ht="59.25" customHeight="1" spans="1:10">
      <c r="A23" s="48">
        <v>10</v>
      </c>
      <c r="B23" s="47" t="s">
        <v>241</v>
      </c>
      <c r="C23" s="47" t="s">
        <v>242</v>
      </c>
      <c r="D23" s="47"/>
      <c r="E23" s="49" t="s">
        <v>166</v>
      </c>
      <c r="F23" s="50">
        <v>2</v>
      </c>
      <c r="G23" s="50"/>
      <c r="H23" s="50">
        <v>87.2</v>
      </c>
      <c r="I23" s="50">
        <f t="shared" ref="I23:I30" si="1">F23*H23</f>
        <v>174.4</v>
      </c>
      <c r="J23" s="55"/>
    </row>
    <row r="24" ht="59.25" customHeight="1" spans="1:10">
      <c r="A24" s="48">
        <v>11</v>
      </c>
      <c r="B24" s="47" t="s">
        <v>243</v>
      </c>
      <c r="C24" s="47" t="s">
        <v>244</v>
      </c>
      <c r="D24" s="47"/>
      <c r="E24" s="49" t="s">
        <v>166</v>
      </c>
      <c r="F24" s="50">
        <v>2</v>
      </c>
      <c r="G24" s="50"/>
      <c r="H24" s="50">
        <v>54.5</v>
      </c>
      <c r="I24" s="50">
        <f t="shared" si="1"/>
        <v>109</v>
      </c>
      <c r="J24" s="55"/>
    </row>
    <row r="25" ht="15.75" customHeight="1" spans="1:10">
      <c r="A25" s="46"/>
      <c r="B25" s="47"/>
      <c r="C25" s="47" t="s">
        <v>245</v>
      </c>
      <c r="D25" s="47"/>
      <c r="E25" s="47"/>
      <c r="F25" s="47"/>
      <c r="G25" s="47"/>
      <c r="H25" s="47"/>
      <c r="I25" s="50"/>
      <c r="J25" s="55"/>
    </row>
    <row r="26" ht="93" customHeight="1" spans="1:10">
      <c r="A26" s="48">
        <v>12</v>
      </c>
      <c r="B26" s="47" t="s">
        <v>246</v>
      </c>
      <c r="C26" s="47" t="s">
        <v>247</v>
      </c>
      <c r="D26" s="47"/>
      <c r="E26" s="49" t="s">
        <v>49</v>
      </c>
      <c r="F26" s="50">
        <v>31.6</v>
      </c>
      <c r="G26" s="50"/>
      <c r="H26" s="50">
        <v>283.4</v>
      </c>
      <c r="I26" s="50">
        <f t="shared" si="1"/>
        <v>8955.44</v>
      </c>
      <c r="J26" s="55"/>
    </row>
    <row r="27" ht="93" customHeight="1" spans="1:10">
      <c r="A27" s="48">
        <v>13</v>
      </c>
      <c r="B27" s="47" t="s">
        <v>248</v>
      </c>
      <c r="C27" s="47" t="s">
        <v>249</v>
      </c>
      <c r="D27" s="47"/>
      <c r="E27" s="49" t="s">
        <v>49</v>
      </c>
      <c r="F27" s="50">
        <v>5.8</v>
      </c>
      <c r="G27" s="50"/>
      <c r="H27" s="50">
        <v>49.05</v>
      </c>
      <c r="I27" s="50">
        <f t="shared" si="1"/>
        <v>284.49</v>
      </c>
      <c r="J27" s="55"/>
    </row>
    <row r="28" ht="93" customHeight="1" spans="1:10">
      <c r="A28" s="48">
        <v>14</v>
      </c>
      <c r="B28" s="47" t="s">
        <v>250</v>
      </c>
      <c r="C28" s="47" t="s">
        <v>251</v>
      </c>
      <c r="D28" s="47"/>
      <c r="E28" s="49" t="s">
        <v>49</v>
      </c>
      <c r="F28" s="50">
        <v>5.8</v>
      </c>
      <c r="G28" s="50"/>
      <c r="H28" s="50">
        <v>49.05</v>
      </c>
      <c r="I28" s="50">
        <f t="shared" si="1"/>
        <v>284.49</v>
      </c>
      <c r="J28" s="55"/>
    </row>
    <row r="29" ht="36.75" customHeight="1" spans="1:10">
      <c r="A29" s="48">
        <v>15</v>
      </c>
      <c r="B29" s="47" t="s">
        <v>252</v>
      </c>
      <c r="C29" s="47" t="s">
        <v>253</v>
      </c>
      <c r="D29" s="47"/>
      <c r="E29" s="49" t="s">
        <v>166</v>
      </c>
      <c r="F29" s="50">
        <v>4</v>
      </c>
      <c r="G29" s="50"/>
      <c r="H29" s="50">
        <v>218</v>
      </c>
      <c r="I29" s="50">
        <f t="shared" si="1"/>
        <v>872</v>
      </c>
      <c r="J29" s="55"/>
    </row>
    <row r="30" ht="59.25" customHeight="1" spans="1:10">
      <c r="A30" s="48">
        <v>16</v>
      </c>
      <c r="B30" s="47" t="s">
        <v>254</v>
      </c>
      <c r="C30" s="47" t="s">
        <v>255</v>
      </c>
      <c r="D30" s="47"/>
      <c r="E30" s="49" t="s">
        <v>166</v>
      </c>
      <c r="F30" s="50">
        <v>4</v>
      </c>
      <c r="G30" s="50"/>
      <c r="H30" s="50">
        <v>283.4</v>
      </c>
      <c r="I30" s="50">
        <f t="shared" si="1"/>
        <v>1133.6</v>
      </c>
      <c r="J30" s="55"/>
    </row>
    <row r="31" ht="15.75" customHeight="1" spans="1:10">
      <c r="A31" s="51" t="s">
        <v>53</v>
      </c>
      <c r="B31" s="52"/>
      <c r="C31" s="52"/>
      <c r="D31" s="52"/>
      <c r="E31" s="52"/>
      <c r="F31" s="52"/>
      <c r="G31" s="52"/>
      <c r="H31" s="52"/>
      <c r="I31" s="59">
        <f>SUM(I22:I30)</f>
        <v>14538.42</v>
      </c>
      <c r="J31" s="58"/>
    </row>
    <row r="32" ht="14.25" customHeight="1" spans="1:10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ht="39.75" customHeight="1" spans="1:10">
      <c r="A33" s="39" t="s">
        <v>14</v>
      </c>
      <c r="B33" s="39"/>
      <c r="C33" s="39"/>
      <c r="D33" s="39"/>
      <c r="E33" s="39"/>
      <c r="F33" s="39"/>
      <c r="G33" s="39"/>
      <c r="H33" s="39"/>
      <c r="I33" s="39"/>
      <c r="J33" s="39"/>
    </row>
    <row r="34" ht="25.5" customHeight="1" spans="1:10">
      <c r="A34" s="40" t="s">
        <v>219</v>
      </c>
      <c r="B34" s="40"/>
      <c r="C34" s="40"/>
      <c r="D34" s="40" t="s">
        <v>16</v>
      </c>
      <c r="E34" s="40"/>
      <c r="F34" s="40"/>
      <c r="G34" s="41" t="s">
        <v>70</v>
      </c>
      <c r="H34" s="41"/>
      <c r="I34" s="41"/>
      <c r="J34" s="41"/>
    </row>
    <row r="35" ht="15.75" customHeight="1" spans="1:10">
      <c r="A35" s="42" t="s">
        <v>18</v>
      </c>
      <c r="B35" s="43" t="s">
        <v>19</v>
      </c>
      <c r="C35" s="43" t="s">
        <v>20</v>
      </c>
      <c r="D35" s="43"/>
      <c r="E35" s="43" t="s">
        <v>21</v>
      </c>
      <c r="F35" s="43" t="s">
        <v>22</v>
      </c>
      <c r="G35" s="43"/>
      <c r="H35" s="43" t="s">
        <v>23</v>
      </c>
      <c r="I35" s="43"/>
      <c r="J35" s="53"/>
    </row>
    <row r="36" ht="25.5" customHeight="1" spans="1:10">
      <c r="A36" s="44"/>
      <c r="B36" s="45"/>
      <c r="C36" s="45"/>
      <c r="D36" s="45"/>
      <c r="E36" s="45"/>
      <c r="F36" s="45"/>
      <c r="G36" s="45"/>
      <c r="H36" s="45" t="s">
        <v>24</v>
      </c>
      <c r="I36" s="45" t="s">
        <v>25</v>
      </c>
      <c r="J36" s="54" t="s">
        <v>26</v>
      </c>
    </row>
    <row r="37" ht="59.25" customHeight="1" spans="1:10">
      <c r="A37" s="48">
        <v>17</v>
      </c>
      <c r="B37" s="47" t="s">
        <v>256</v>
      </c>
      <c r="C37" s="47" t="s">
        <v>257</v>
      </c>
      <c r="D37" s="47"/>
      <c r="E37" s="49" t="s">
        <v>166</v>
      </c>
      <c r="F37" s="50">
        <v>2</v>
      </c>
      <c r="G37" s="50"/>
      <c r="H37" s="50">
        <v>163.5</v>
      </c>
      <c r="I37" s="50">
        <f>F37*H37</f>
        <v>327</v>
      </c>
      <c r="J37" s="55"/>
    </row>
    <row r="38" ht="59.25" customHeight="1" spans="1:10">
      <c r="A38" s="48">
        <v>18</v>
      </c>
      <c r="B38" s="47" t="s">
        <v>258</v>
      </c>
      <c r="C38" s="47" t="s">
        <v>242</v>
      </c>
      <c r="D38" s="47"/>
      <c r="E38" s="49" t="s">
        <v>166</v>
      </c>
      <c r="F38" s="50">
        <v>6</v>
      </c>
      <c r="G38" s="50"/>
      <c r="H38" s="50">
        <v>54.5</v>
      </c>
      <c r="I38" s="50">
        <f t="shared" ref="I38:I39" si="2">F38*H38</f>
        <v>327</v>
      </c>
      <c r="J38" s="55"/>
    </row>
    <row r="39" ht="104.25" customHeight="1" spans="1:10">
      <c r="A39" s="48">
        <v>19</v>
      </c>
      <c r="B39" s="47" t="s">
        <v>259</v>
      </c>
      <c r="C39" s="47" t="s">
        <v>260</v>
      </c>
      <c r="D39" s="47"/>
      <c r="E39" s="49" t="s">
        <v>49</v>
      </c>
      <c r="F39" s="50">
        <v>13.4</v>
      </c>
      <c r="G39" s="50"/>
      <c r="H39" s="50">
        <v>125.35</v>
      </c>
      <c r="I39" s="50">
        <f t="shared" si="2"/>
        <v>1679.69</v>
      </c>
      <c r="J39" s="55"/>
    </row>
    <row r="40" ht="14" customHeight="1" spans="1:10">
      <c r="A40" s="44">
        <v>20</v>
      </c>
      <c r="B40" s="47" t="s">
        <v>261</v>
      </c>
      <c r="C40" s="47" t="s">
        <v>262</v>
      </c>
      <c r="D40" s="47"/>
      <c r="E40" s="49" t="s">
        <v>86</v>
      </c>
      <c r="F40" s="50">
        <v>1</v>
      </c>
      <c r="G40" s="50"/>
      <c r="H40" s="50">
        <v>10900</v>
      </c>
      <c r="I40" s="50">
        <f>H40</f>
        <v>10900</v>
      </c>
      <c r="J40" s="55"/>
    </row>
    <row r="41" ht="15.75" customHeight="1" spans="1:10">
      <c r="A41" s="44" t="s">
        <v>53</v>
      </c>
      <c r="B41" s="45"/>
      <c r="C41" s="45"/>
      <c r="D41" s="45"/>
      <c r="E41" s="45"/>
      <c r="F41" s="45"/>
      <c r="G41" s="45"/>
      <c r="H41" s="45"/>
      <c r="I41" s="50">
        <f>SUM(I37:I40)</f>
        <v>13233.69</v>
      </c>
      <c r="J41" s="55"/>
    </row>
    <row r="42" ht="15.75" customHeight="1" spans="1:10">
      <c r="A42" s="51" t="s">
        <v>87</v>
      </c>
      <c r="B42" s="52"/>
      <c r="C42" s="52"/>
      <c r="D42" s="52"/>
      <c r="E42" s="52"/>
      <c r="F42" s="52"/>
      <c r="G42" s="52"/>
      <c r="H42" s="52"/>
      <c r="I42" s="57">
        <f>I41+I31+I16</f>
        <v>31435.3085</v>
      </c>
      <c r="J42" s="58"/>
    </row>
  </sheetData>
  <mergeCells count="83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A16:H16"/>
    <mergeCell ref="A17:J17"/>
    <mergeCell ref="A18:J18"/>
    <mergeCell ref="A19:C19"/>
    <mergeCell ref="D19:F19"/>
    <mergeCell ref="G19:J19"/>
    <mergeCell ref="H20:J20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A31:H31"/>
    <mergeCell ref="A32:J32"/>
    <mergeCell ref="A33:J33"/>
    <mergeCell ref="A34:C34"/>
    <mergeCell ref="D34:F34"/>
    <mergeCell ref="G34:J34"/>
    <mergeCell ref="H35:J35"/>
    <mergeCell ref="C37:D37"/>
    <mergeCell ref="F37:G37"/>
    <mergeCell ref="C38:D38"/>
    <mergeCell ref="F38:G38"/>
    <mergeCell ref="C39:D39"/>
    <mergeCell ref="F39:G39"/>
    <mergeCell ref="C40:D40"/>
    <mergeCell ref="F40:G40"/>
    <mergeCell ref="A41:H41"/>
    <mergeCell ref="A42:H42"/>
    <mergeCell ref="A4:A5"/>
    <mergeCell ref="A20:A21"/>
    <mergeCell ref="A35:A36"/>
    <mergeCell ref="B4:B5"/>
    <mergeCell ref="B20:B21"/>
    <mergeCell ref="B35:B36"/>
    <mergeCell ref="E4:E5"/>
    <mergeCell ref="E20:E21"/>
    <mergeCell ref="E35:E36"/>
    <mergeCell ref="C4:D5"/>
    <mergeCell ref="F4:G5"/>
    <mergeCell ref="C20:D21"/>
    <mergeCell ref="F20:G21"/>
    <mergeCell ref="C35:D36"/>
    <mergeCell ref="F35:G36"/>
  </mergeCells>
  <printOptions horizontalCentered="1"/>
  <pageMargins left="0.303916666666667" right="0.303916666666667" top="0.75" bottom="0" header="0.75" footer="0"/>
  <pageSetup paperSize="9" orientation="portrait"/>
  <headerFooter/>
  <rowBreaks count="2" manualBreakCount="2">
    <brk id="16" max="16383" man="1"/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14" workbookViewId="0">
      <selection activeCell="E27" sqref="E27"/>
    </sheetView>
  </sheetViews>
  <sheetFormatPr defaultColWidth="10.6666666666667" defaultRowHeight="12.75"/>
  <cols>
    <col min="1" max="1" width="6.91111111111111" style="1"/>
    <col min="2" max="2" width="11.6666666666667" style="1" customWidth="1"/>
    <col min="3" max="3" width="0.3" style="1"/>
    <col min="4" max="4" width="35.6666666666667" style="1" customWidth="1"/>
    <col min="5" max="5" width="7.65555555555556" style="1"/>
    <col min="6" max="6" width="0.755555555555556" style="1"/>
    <col min="7" max="7" width="8.83333333333333" style="1" customWidth="1"/>
    <col min="8" max="8" width="11.5" style="25" customWidth="1"/>
    <col min="9" max="9" width="7.2" style="25"/>
    <col min="10" max="10" width="6.66666666666667" style="1" customWidth="1"/>
    <col min="11" max="11" width="14" style="1" customWidth="1"/>
    <col min="12" max="12" width="15" style="1"/>
    <col min="13" max="13" width="13.6666666666667" style="1"/>
    <col min="14" max="16382" width="10.6666666666667" style="1"/>
  </cols>
  <sheetData>
    <row r="1" s="1" customFormat="1" ht="34.55" customHeight="1" spans="1:11">
      <c r="A1" s="2" t="s">
        <v>14</v>
      </c>
      <c r="B1" s="2"/>
      <c r="C1" s="2"/>
      <c r="D1" s="2"/>
      <c r="E1" s="2"/>
      <c r="F1" s="2"/>
      <c r="G1" s="2"/>
      <c r="H1" s="26"/>
      <c r="I1" s="26"/>
      <c r="J1" s="2"/>
      <c r="K1" s="2"/>
    </row>
    <row r="2" s="1" customFormat="1" ht="17.65" customHeight="1" spans="1:11">
      <c r="A2" s="3" t="s">
        <v>263</v>
      </c>
      <c r="B2" s="3"/>
      <c r="C2" s="3"/>
      <c r="D2" s="3"/>
      <c r="E2" s="3"/>
      <c r="F2" s="3" t="s">
        <v>264</v>
      </c>
      <c r="G2" s="3"/>
      <c r="H2" s="27"/>
      <c r="I2" s="27"/>
      <c r="J2" s="18"/>
      <c r="K2" s="18"/>
    </row>
    <row r="3" s="1" customFormat="1" ht="22.8" customHeight="1" spans="1:11">
      <c r="A3" s="4" t="s">
        <v>18</v>
      </c>
      <c r="B3" s="5" t="s">
        <v>19</v>
      </c>
      <c r="C3" s="5" t="s">
        <v>20</v>
      </c>
      <c r="D3" s="5"/>
      <c r="E3" s="5" t="s">
        <v>208</v>
      </c>
      <c r="F3" s="5"/>
      <c r="G3" s="5" t="s">
        <v>22</v>
      </c>
      <c r="H3" s="28" t="s">
        <v>265</v>
      </c>
      <c r="I3" s="28"/>
      <c r="J3" s="6"/>
      <c r="K3" s="6"/>
    </row>
    <row r="4" s="1" customFormat="1" ht="25.75" customHeight="1" spans="1:11">
      <c r="A4" s="4"/>
      <c r="B4" s="5"/>
      <c r="C4" s="5"/>
      <c r="D4" s="5"/>
      <c r="E4" s="5"/>
      <c r="F4" s="5"/>
      <c r="G4" s="5"/>
      <c r="H4" s="29" t="s">
        <v>24</v>
      </c>
      <c r="I4" s="29" t="s">
        <v>25</v>
      </c>
      <c r="J4" s="7"/>
      <c r="K4" s="19" t="s">
        <v>266</v>
      </c>
    </row>
    <row r="5" s="1" customFormat="1" ht="136" customHeight="1" spans="1:11">
      <c r="A5" s="36" t="s">
        <v>267</v>
      </c>
      <c r="B5" s="13" t="s">
        <v>268</v>
      </c>
      <c r="C5" s="12" t="s">
        <v>269</v>
      </c>
      <c r="D5" s="12"/>
      <c r="E5" s="13" t="s">
        <v>49</v>
      </c>
      <c r="F5" s="13"/>
      <c r="G5" s="14">
        <v>3048</v>
      </c>
      <c r="H5" s="21">
        <v>436</v>
      </c>
      <c r="I5" s="21">
        <f t="shared" ref="I5:I18" si="0">G5*H5</f>
        <v>1328928</v>
      </c>
      <c r="J5" s="14"/>
      <c r="K5" s="22" t="s">
        <v>270</v>
      </c>
    </row>
    <row r="6" s="1" customFormat="1" ht="144" customHeight="1" spans="1:11">
      <c r="A6" s="8" t="s">
        <v>271</v>
      </c>
      <c r="B6" s="9" t="s">
        <v>272</v>
      </c>
      <c r="C6" s="10" t="s">
        <v>273</v>
      </c>
      <c r="D6" s="10"/>
      <c r="E6" s="9" t="s">
        <v>49</v>
      </c>
      <c r="F6" s="9"/>
      <c r="G6" s="11">
        <v>2244.1</v>
      </c>
      <c r="H6" s="30">
        <v>234.5</v>
      </c>
      <c r="I6" s="30">
        <f t="shared" si="0"/>
        <v>526241.45</v>
      </c>
      <c r="J6" s="11"/>
      <c r="K6" s="20" t="s">
        <v>270</v>
      </c>
    </row>
    <row r="7" s="1" customFormat="1" ht="144" customHeight="1" spans="1:11">
      <c r="A7" s="8" t="s">
        <v>274</v>
      </c>
      <c r="B7" s="9" t="s">
        <v>275</v>
      </c>
      <c r="C7" s="10" t="s">
        <v>276</v>
      </c>
      <c r="D7" s="10"/>
      <c r="E7" s="9" t="s">
        <v>49</v>
      </c>
      <c r="F7" s="9"/>
      <c r="G7" s="11">
        <v>287</v>
      </c>
      <c r="H7" s="30">
        <v>556.42</v>
      </c>
      <c r="I7" s="30">
        <f t="shared" si="0"/>
        <v>159692.54</v>
      </c>
      <c r="J7" s="11"/>
      <c r="K7" s="20" t="s">
        <v>270</v>
      </c>
    </row>
    <row r="8" s="1" customFormat="1" ht="136" customHeight="1" spans="1:11">
      <c r="A8" s="8" t="s">
        <v>277</v>
      </c>
      <c r="B8" s="9" t="s">
        <v>278</v>
      </c>
      <c r="C8" s="10" t="s">
        <v>279</v>
      </c>
      <c r="D8" s="10"/>
      <c r="E8" s="9" t="s">
        <v>49</v>
      </c>
      <c r="F8" s="9"/>
      <c r="G8" s="11">
        <v>120</v>
      </c>
      <c r="H8" s="30">
        <v>339.75</v>
      </c>
      <c r="I8" s="30">
        <f t="shared" si="0"/>
        <v>40770</v>
      </c>
      <c r="J8" s="11"/>
      <c r="K8" s="20" t="s">
        <v>270</v>
      </c>
    </row>
    <row r="9" s="1" customFormat="1" ht="136" customHeight="1" spans="1:11">
      <c r="A9" s="8" t="s">
        <v>280</v>
      </c>
      <c r="B9" s="9" t="s">
        <v>281</v>
      </c>
      <c r="C9" s="10" t="s">
        <v>282</v>
      </c>
      <c r="D9" s="10"/>
      <c r="E9" s="9" t="s">
        <v>49</v>
      </c>
      <c r="F9" s="9"/>
      <c r="G9" s="11">
        <v>162</v>
      </c>
      <c r="H9" s="30">
        <v>489.23</v>
      </c>
      <c r="I9" s="30">
        <f t="shared" si="0"/>
        <v>79255.26</v>
      </c>
      <c r="J9" s="11"/>
      <c r="K9" s="20" t="s">
        <v>270</v>
      </c>
    </row>
    <row r="10" s="1" customFormat="1" ht="136" customHeight="1" spans="1:11">
      <c r="A10" s="8" t="s">
        <v>283</v>
      </c>
      <c r="B10" s="9" t="s">
        <v>284</v>
      </c>
      <c r="C10" s="10" t="s">
        <v>285</v>
      </c>
      <c r="D10" s="10"/>
      <c r="E10" s="9" t="s">
        <v>49</v>
      </c>
      <c r="F10" s="9"/>
      <c r="G10" s="11">
        <v>197</v>
      </c>
      <c r="H10" s="30">
        <v>898.65</v>
      </c>
      <c r="I10" s="30">
        <f t="shared" si="0"/>
        <v>177034.05</v>
      </c>
      <c r="J10" s="11"/>
      <c r="K10" s="20" t="s">
        <v>270</v>
      </c>
    </row>
    <row r="11" s="1" customFormat="1" ht="136" customHeight="1" spans="1:11">
      <c r="A11" s="8" t="s">
        <v>286</v>
      </c>
      <c r="B11" s="9" t="s">
        <v>287</v>
      </c>
      <c r="C11" s="10" t="s">
        <v>288</v>
      </c>
      <c r="D11" s="10"/>
      <c r="E11" s="9" t="s">
        <v>49</v>
      </c>
      <c r="F11" s="9"/>
      <c r="G11" s="11">
        <v>50</v>
      </c>
      <c r="H11" s="30">
        <v>603.83</v>
      </c>
      <c r="I11" s="30">
        <f t="shared" si="0"/>
        <v>30191.5</v>
      </c>
      <c r="J11" s="11"/>
      <c r="K11" s="20" t="s">
        <v>270</v>
      </c>
    </row>
    <row r="12" s="1" customFormat="1" ht="136" customHeight="1" spans="1:11">
      <c r="A12" s="8" t="s">
        <v>289</v>
      </c>
      <c r="B12" s="9" t="s">
        <v>290</v>
      </c>
      <c r="C12" s="10" t="s">
        <v>291</v>
      </c>
      <c r="D12" s="10"/>
      <c r="E12" s="9" t="s">
        <v>49</v>
      </c>
      <c r="F12" s="9"/>
      <c r="G12" s="11">
        <v>20</v>
      </c>
      <c r="H12" s="30">
        <v>1462.4</v>
      </c>
      <c r="I12" s="30">
        <f t="shared" si="0"/>
        <v>29248</v>
      </c>
      <c r="J12" s="11"/>
      <c r="K12" s="20" t="s">
        <v>270</v>
      </c>
    </row>
    <row r="13" s="1" customFormat="1" ht="136" customHeight="1" spans="1:11">
      <c r="A13" s="8" t="s">
        <v>292</v>
      </c>
      <c r="B13" s="9" t="s">
        <v>293</v>
      </c>
      <c r="C13" s="10" t="s">
        <v>294</v>
      </c>
      <c r="D13" s="10"/>
      <c r="E13" s="9" t="s">
        <v>49</v>
      </c>
      <c r="F13" s="9"/>
      <c r="G13" s="11">
        <v>158</v>
      </c>
      <c r="H13" s="30">
        <v>1082.61</v>
      </c>
      <c r="I13" s="30">
        <f t="shared" si="0"/>
        <v>171052.38</v>
      </c>
      <c r="J13" s="11"/>
      <c r="K13" s="20" t="s">
        <v>270</v>
      </c>
    </row>
    <row r="14" s="1" customFormat="1" ht="63" customHeight="1" spans="1:11">
      <c r="A14" s="8" t="s">
        <v>295</v>
      </c>
      <c r="B14" s="9" t="s">
        <v>296</v>
      </c>
      <c r="C14" s="10" t="s">
        <v>297</v>
      </c>
      <c r="D14" s="10"/>
      <c r="E14" s="9" t="s">
        <v>240</v>
      </c>
      <c r="F14" s="9"/>
      <c r="G14" s="11">
        <v>184</v>
      </c>
      <c r="H14" s="30">
        <v>1658.87</v>
      </c>
      <c r="I14" s="30">
        <f t="shared" si="0"/>
        <v>305232.08</v>
      </c>
      <c r="J14" s="11"/>
      <c r="K14" s="20" t="s">
        <v>270</v>
      </c>
    </row>
    <row r="15" s="1" customFormat="1" ht="80" customHeight="1" spans="1:11">
      <c r="A15" s="8" t="s">
        <v>298</v>
      </c>
      <c r="B15" s="9" t="s">
        <v>299</v>
      </c>
      <c r="C15" s="10" t="s">
        <v>300</v>
      </c>
      <c r="D15" s="10"/>
      <c r="E15" s="9" t="s">
        <v>240</v>
      </c>
      <c r="F15" s="9"/>
      <c r="G15" s="11">
        <v>8</v>
      </c>
      <c r="H15" s="30">
        <v>2486.34</v>
      </c>
      <c r="I15" s="30">
        <f t="shared" si="0"/>
        <v>19890.72</v>
      </c>
      <c r="J15" s="11"/>
      <c r="K15" s="20" t="s">
        <v>270</v>
      </c>
    </row>
    <row r="16" s="1" customFormat="1" ht="72" customHeight="1" spans="1:11">
      <c r="A16" s="8" t="s">
        <v>301</v>
      </c>
      <c r="B16" s="9" t="s">
        <v>302</v>
      </c>
      <c r="C16" s="10" t="s">
        <v>303</v>
      </c>
      <c r="D16" s="10"/>
      <c r="E16" s="9" t="s">
        <v>240</v>
      </c>
      <c r="F16" s="9"/>
      <c r="G16" s="11">
        <v>220</v>
      </c>
      <c r="H16" s="30">
        <v>987.54</v>
      </c>
      <c r="I16" s="30">
        <f t="shared" si="0"/>
        <v>217258.8</v>
      </c>
      <c r="J16" s="11"/>
      <c r="K16" s="20" t="s">
        <v>270</v>
      </c>
    </row>
    <row r="17" s="1" customFormat="1" ht="84" customHeight="1" spans="1:11">
      <c r="A17" s="8" t="s">
        <v>304</v>
      </c>
      <c r="B17" s="9" t="s">
        <v>305</v>
      </c>
      <c r="C17" s="10" t="s">
        <v>306</v>
      </c>
      <c r="D17" s="10"/>
      <c r="E17" s="9" t="s">
        <v>240</v>
      </c>
      <c r="F17" s="9"/>
      <c r="G17" s="11">
        <v>2</v>
      </c>
      <c r="H17" s="30">
        <v>3557.76</v>
      </c>
      <c r="I17" s="30">
        <f t="shared" si="0"/>
        <v>7115.52</v>
      </c>
      <c r="J17" s="11"/>
      <c r="K17" s="20" t="s">
        <v>270</v>
      </c>
    </row>
    <row r="18" s="1" customFormat="1" ht="92" customHeight="1" spans="1:11">
      <c r="A18" s="8" t="s">
        <v>307</v>
      </c>
      <c r="B18" s="9" t="s">
        <v>308</v>
      </c>
      <c r="C18" s="10" t="s">
        <v>309</v>
      </c>
      <c r="D18" s="10"/>
      <c r="E18" s="9" t="s">
        <v>240</v>
      </c>
      <c r="F18" s="9"/>
      <c r="G18" s="11">
        <v>4</v>
      </c>
      <c r="H18" s="30">
        <v>24055.69</v>
      </c>
      <c r="I18" s="30">
        <f t="shared" si="0"/>
        <v>96222.76</v>
      </c>
      <c r="J18" s="11"/>
      <c r="K18" s="20" t="s">
        <v>270</v>
      </c>
    </row>
    <row r="19" s="1" customFormat="1" ht="23.5" customHeight="1" spans="1:11">
      <c r="A19" s="15" t="s">
        <v>87</v>
      </c>
      <c r="B19" s="15"/>
      <c r="C19" s="15"/>
      <c r="D19" s="15"/>
      <c r="E19" s="15"/>
      <c r="F19" s="15"/>
      <c r="G19" s="15"/>
      <c r="H19" s="37"/>
      <c r="I19" s="23">
        <f>SUM(I5:I18)</f>
        <v>3188133.06</v>
      </c>
      <c r="J19" s="35"/>
      <c r="K19" s="24" t="s">
        <v>270</v>
      </c>
    </row>
    <row r="20" s="1" customFormat="1" ht="15.45" customHeight="1" spans="1:11">
      <c r="A20" s="16"/>
      <c r="B20" s="16"/>
      <c r="C20" s="16"/>
      <c r="D20" s="16"/>
      <c r="E20" s="16"/>
      <c r="F20" s="16"/>
      <c r="G20" s="16"/>
      <c r="H20" s="31"/>
      <c r="I20" s="31"/>
      <c r="J20" s="16"/>
      <c r="K20" s="16"/>
    </row>
    <row r="21" s="1" customFormat="1" ht="23.5" customHeight="1" spans="4:11">
      <c r="D21" s="17" t="s">
        <v>310</v>
      </c>
      <c r="E21" s="17"/>
      <c r="F21" s="17"/>
      <c r="G21" s="17"/>
      <c r="H21" s="32"/>
      <c r="I21" s="32"/>
      <c r="J21" s="17"/>
      <c r="K21" s="17"/>
    </row>
  </sheetData>
  <mergeCells count="56">
    <mergeCell ref="A1:K1"/>
    <mergeCell ref="A2:E2"/>
    <mergeCell ref="F2:I2"/>
    <mergeCell ref="J2:K2"/>
    <mergeCell ref="H3:K3"/>
    <mergeCell ref="I4:J4"/>
    <mergeCell ref="C5:D5"/>
    <mergeCell ref="E5:F5"/>
    <mergeCell ref="I5:J5"/>
    <mergeCell ref="C6:D6"/>
    <mergeCell ref="E6:F6"/>
    <mergeCell ref="I6:J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A19:H19"/>
    <mergeCell ref="I19:J19"/>
    <mergeCell ref="D21:K21"/>
    <mergeCell ref="A3:A4"/>
    <mergeCell ref="B3:B4"/>
    <mergeCell ref="G3:G4"/>
    <mergeCell ref="C3:D4"/>
    <mergeCell ref="E3:F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29" workbookViewId="0">
      <selection activeCell="O6" sqref="O6"/>
    </sheetView>
  </sheetViews>
  <sheetFormatPr defaultColWidth="10.6666666666667" defaultRowHeight="12.75"/>
  <cols>
    <col min="1" max="1" width="6.91111111111111" style="1"/>
    <col min="2" max="2" width="11.1666666666667" style="1" customWidth="1"/>
    <col min="3" max="3" width="0.3" style="1" hidden="1" customWidth="1"/>
    <col min="4" max="4" width="30.1666666666667" style="1" customWidth="1"/>
    <col min="5" max="5" width="7.65555555555556" style="1"/>
    <col min="6" max="6" width="0.755555555555556" style="1"/>
    <col min="7" max="7" width="8.83333333333333" style="1" customWidth="1"/>
    <col min="8" max="8" width="12.3333333333333" style="1" customWidth="1"/>
    <col min="9" max="9" width="7.2" style="1"/>
    <col min="10" max="10" width="8.11111111111111" style="1"/>
    <col min="11" max="11" width="13.6666666666667" style="1"/>
    <col min="12" max="16382" width="10.6666666666667" style="1"/>
  </cols>
  <sheetData>
    <row r="1" s="1" customFormat="1" ht="34.55" customHeight="1" spans="1:11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7.65" customHeight="1" spans="1:11">
      <c r="A2" s="3" t="s">
        <v>311</v>
      </c>
      <c r="B2" s="3"/>
      <c r="C2" s="3"/>
      <c r="D2" s="3"/>
      <c r="E2" s="3"/>
      <c r="F2" s="3" t="s">
        <v>264</v>
      </c>
      <c r="G2" s="3"/>
      <c r="H2" s="3"/>
      <c r="I2" s="3"/>
      <c r="J2" s="18"/>
      <c r="K2" s="18"/>
    </row>
    <row r="3" s="1" customFormat="1" ht="22.8" customHeight="1" spans="1:11">
      <c r="A3" s="4" t="s">
        <v>18</v>
      </c>
      <c r="B3" s="5" t="s">
        <v>19</v>
      </c>
      <c r="C3" s="5" t="s">
        <v>20</v>
      </c>
      <c r="D3" s="5"/>
      <c r="E3" s="5" t="s">
        <v>208</v>
      </c>
      <c r="F3" s="5"/>
      <c r="G3" s="5" t="s">
        <v>22</v>
      </c>
      <c r="H3" s="6" t="s">
        <v>265</v>
      </c>
      <c r="I3" s="6"/>
      <c r="J3" s="6"/>
      <c r="K3" s="6"/>
    </row>
    <row r="4" s="1" customFormat="1" ht="25.75" customHeight="1" spans="1:11">
      <c r="A4" s="4"/>
      <c r="B4" s="5"/>
      <c r="C4" s="5"/>
      <c r="D4" s="5"/>
      <c r="E4" s="5"/>
      <c r="F4" s="5"/>
      <c r="G4" s="5"/>
      <c r="H4" s="7" t="s">
        <v>24</v>
      </c>
      <c r="I4" s="7" t="s">
        <v>25</v>
      </c>
      <c r="J4" s="7"/>
      <c r="K4" s="19" t="s">
        <v>266</v>
      </c>
    </row>
    <row r="5" s="1" customFormat="1" ht="16.9" customHeight="1" spans="1:11">
      <c r="A5" s="8"/>
      <c r="B5" s="9"/>
      <c r="C5" s="10" t="s">
        <v>312</v>
      </c>
      <c r="D5" s="10"/>
      <c r="E5" s="9"/>
      <c r="F5" s="9"/>
      <c r="G5" s="11" t="s">
        <v>270</v>
      </c>
      <c r="H5" s="11" t="s">
        <v>270</v>
      </c>
      <c r="I5" s="11" t="s">
        <v>270</v>
      </c>
      <c r="J5" s="11"/>
      <c r="K5" s="20" t="s">
        <v>270</v>
      </c>
    </row>
    <row r="6" s="1" customFormat="1" ht="195" customHeight="1" spans="1:11">
      <c r="A6" s="8" t="s">
        <v>267</v>
      </c>
      <c r="B6" s="9" t="s">
        <v>278</v>
      </c>
      <c r="C6" s="10" t="s">
        <v>313</v>
      </c>
      <c r="D6" s="10"/>
      <c r="E6" s="9" t="s">
        <v>49</v>
      </c>
      <c r="F6" s="9"/>
      <c r="G6" s="11">
        <v>9</v>
      </c>
      <c r="H6" s="11">
        <v>113.23</v>
      </c>
      <c r="I6" s="11">
        <f t="shared" ref="I6:I18" si="0">H6*G6</f>
        <v>1019.07</v>
      </c>
      <c r="J6" s="11"/>
      <c r="K6" s="20" t="s">
        <v>270</v>
      </c>
    </row>
    <row r="7" s="1" customFormat="1" ht="160" customHeight="1" spans="1:11">
      <c r="A7" s="8" t="s">
        <v>271</v>
      </c>
      <c r="B7" s="9" t="s">
        <v>268</v>
      </c>
      <c r="C7" s="10" t="s">
        <v>314</v>
      </c>
      <c r="D7" s="10"/>
      <c r="E7" s="9" t="s">
        <v>49</v>
      </c>
      <c r="F7" s="9"/>
      <c r="G7" s="11">
        <v>55</v>
      </c>
      <c r="H7" s="11">
        <v>94.57</v>
      </c>
      <c r="I7" s="11">
        <f t="shared" si="0"/>
        <v>5201.35</v>
      </c>
      <c r="J7" s="11"/>
      <c r="K7" s="20" t="s">
        <v>270</v>
      </c>
    </row>
    <row r="8" s="1" customFormat="1" ht="156" customHeight="1" spans="1:11">
      <c r="A8" s="8" t="s">
        <v>274</v>
      </c>
      <c r="B8" s="9" t="s">
        <v>281</v>
      </c>
      <c r="C8" s="10" t="s">
        <v>315</v>
      </c>
      <c r="D8" s="10"/>
      <c r="E8" s="9" t="s">
        <v>49</v>
      </c>
      <c r="F8" s="9"/>
      <c r="G8" s="11">
        <v>9</v>
      </c>
      <c r="H8" s="11">
        <v>99.47</v>
      </c>
      <c r="I8" s="11">
        <f t="shared" si="0"/>
        <v>895.23</v>
      </c>
      <c r="J8" s="11"/>
      <c r="K8" s="20" t="s">
        <v>270</v>
      </c>
    </row>
    <row r="9" s="1" customFormat="1" ht="162" customHeight="1" spans="1:11">
      <c r="A9" s="8" t="s">
        <v>277</v>
      </c>
      <c r="B9" s="9" t="s">
        <v>293</v>
      </c>
      <c r="C9" s="10" t="s">
        <v>316</v>
      </c>
      <c r="D9" s="10"/>
      <c r="E9" s="9" t="s">
        <v>49</v>
      </c>
      <c r="F9" s="9"/>
      <c r="G9" s="11">
        <v>6</v>
      </c>
      <c r="H9" s="11">
        <v>103.02</v>
      </c>
      <c r="I9" s="11">
        <f t="shared" si="0"/>
        <v>618.12</v>
      </c>
      <c r="J9" s="11"/>
      <c r="K9" s="20" t="s">
        <v>270</v>
      </c>
    </row>
    <row r="10" s="1" customFormat="1" ht="157" customHeight="1" spans="1:11">
      <c r="A10" s="8" t="s">
        <v>280</v>
      </c>
      <c r="B10" s="9" t="s">
        <v>287</v>
      </c>
      <c r="C10" s="10" t="s">
        <v>317</v>
      </c>
      <c r="D10" s="10"/>
      <c r="E10" s="9" t="s">
        <v>49</v>
      </c>
      <c r="F10" s="9"/>
      <c r="G10" s="11">
        <v>6</v>
      </c>
      <c r="H10" s="11">
        <v>118.41</v>
      </c>
      <c r="I10" s="11">
        <f t="shared" si="0"/>
        <v>710.46</v>
      </c>
      <c r="J10" s="11"/>
      <c r="K10" s="20" t="s">
        <v>270</v>
      </c>
    </row>
    <row r="11" s="1" customFormat="1" ht="196" customHeight="1" spans="1:11">
      <c r="A11" s="8" t="s">
        <v>283</v>
      </c>
      <c r="B11" s="9" t="s">
        <v>275</v>
      </c>
      <c r="C11" s="10" t="s">
        <v>318</v>
      </c>
      <c r="D11" s="10"/>
      <c r="E11" s="9" t="s">
        <v>49</v>
      </c>
      <c r="F11" s="9"/>
      <c r="G11" s="11">
        <v>39</v>
      </c>
      <c r="H11" s="11">
        <v>171.27</v>
      </c>
      <c r="I11" s="11">
        <f t="shared" si="0"/>
        <v>6679.53</v>
      </c>
      <c r="J11" s="11"/>
      <c r="K11" s="20" t="s">
        <v>270</v>
      </c>
    </row>
    <row r="12" s="1" customFormat="1" ht="159" customHeight="1" spans="1:11">
      <c r="A12" s="8" t="s">
        <v>286</v>
      </c>
      <c r="B12" s="9" t="s">
        <v>284</v>
      </c>
      <c r="C12" s="10" t="s">
        <v>319</v>
      </c>
      <c r="D12" s="10"/>
      <c r="E12" s="9" t="s">
        <v>49</v>
      </c>
      <c r="F12" s="9"/>
      <c r="G12" s="11">
        <v>68</v>
      </c>
      <c r="H12" s="11">
        <v>142.93</v>
      </c>
      <c r="I12" s="11">
        <f t="shared" si="0"/>
        <v>9719.24</v>
      </c>
      <c r="J12" s="11"/>
      <c r="K12" s="20" t="s">
        <v>270</v>
      </c>
    </row>
    <row r="13" s="1" customFormat="1" ht="200" customHeight="1" spans="1:11">
      <c r="A13" s="8" t="s">
        <v>289</v>
      </c>
      <c r="B13" s="9" t="s">
        <v>290</v>
      </c>
      <c r="C13" s="10" t="s">
        <v>320</v>
      </c>
      <c r="D13" s="10"/>
      <c r="E13" s="9" t="s">
        <v>49</v>
      </c>
      <c r="F13" s="9"/>
      <c r="G13" s="11">
        <v>607</v>
      </c>
      <c r="H13" s="11">
        <v>200.1</v>
      </c>
      <c r="I13" s="11">
        <f t="shared" si="0"/>
        <v>121460.7</v>
      </c>
      <c r="J13" s="11"/>
      <c r="K13" s="20" t="s">
        <v>270</v>
      </c>
    </row>
    <row r="14" s="1" customFormat="1" ht="153" customHeight="1" spans="1:11">
      <c r="A14" s="8" t="s">
        <v>292</v>
      </c>
      <c r="B14" s="9" t="s">
        <v>321</v>
      </c>
      <c r="C14" s="10" t="s">
        <v>322</v>
      </c>
      <c r="D14" s="10"/>
      <c r="E14" s="9" t="s">
        <v>49</v>
      </c>
      <c r="F14" s="9"/>
      <c r="G14" s="11">
        <v>800</v>
      </c>
      <c r="H14" s="11">
        <v>174.27</v>
      </c>
      <c r="I14" s="11">
        <f t="shared" si="0"/>
        <v>139416</v>
      </c>
      <c r="J14" s="11"/>
      <c r="K14" s="20" t="s">
        <v>270</v>
      </c>
    </row>
    <row r="15" s="1" customFormat="1" ht="70" customHeight="1" spans="1:11">
      <c r="A15" s="8" t="s">
        <v>295</v>
      </c>
      <c r="B15" s="9" t="s">
        <v>323</v>
      </c>
      <c r="C15" s="10" t="s">
        <v>324</v>
      </c>
      <c r="D15" s="10"/>
      <c r="E15" s="9" t="s">
        <v>166</v>
      </c>
      <c r="F15" s="9"/>
      <c r="G15" s="11">
        <v>9</v>
      </c>
      <c r="H15" s="11">
        <v>1562.79</v>
      </c>
      <c r="I15" s="11">
        <f t="shared" si="0"/>
        <v>14065.11</v>
      </c>
      <c r="J15" s="11"/>
      <c r="K15" s="20" t="s">
        <v>270</v>
      </c>
    </row>
    <row r="16" s="1" customFormat="1" ht="73" customHeight="1" spans="1:11">
      <c r="A16" s="8" t="s">
        <v>298</v>
      </c>
      <c r="B16" s="9" t="s">
        <v>325</v>
      </c>
      <c r="C16" s="10" t="s">
        <v>326</v>
      </c>
      <c r="D16" s="10"/>
      <c r="E16" s="9" t="s">
        <v>166</v>
      </c>
      <c r="F16" s="9"/>
      <c r="G16" s="11">
        <v>23</v>
      </c>
      <c r="H16" s="11">
        <v>2325.79</v>
      </c>
      <c r="I16" s="11">
        <f t="shared" si="0"/>
        <v>53493.17</v>
      </c>
      <c r="J16" s="11"/>
      <c r="K16" s="20" t="s">
        <v>270</v>
      </c>
    </row>
    <row r="17" s="1" customFormat="1" ht="66" customHeight="1" spans="1:11">
      <c r="A17" s="8" t="s">
        <v>301</v>
      </c>
      <c r="B17" s="9" t="s">
        <v>327</v>
      </c>
      <c r="C17" s="10" t="s">
        <v>328</v>
      </c>
      <c r="D17" s="10"/>
      <c r="E17" s="9" t="s">
        <v>166</v>
      </c>
      <c r="F17" s="9"/>
      <c r="G17" s="11">
        <v>9</v>
      </c>
      <c r="H17" s="11">
        <v>1267.13</v>
      </c>
      <c r="I17" s="11">
        <f t="shared" si="0"/>
        <v>11404.17</v>
      </c>
      <c r="J17" s="11"/>
      <c r="K17" s="20" t="s">
        <v>270</v>
      </c>
    </row>
    <row r="18" s="1" customFormat="1" ht="72" customHeight="1" spans="1:11">
      <c r="A18" s="8" t="s">
        <v>304</v>
      </c>
      <c r="B18" s="9" t="s">
        <v>329</v>
      </c>
      <c r="C18" s="10" t="s">
        <v>330</v>
      </c>
      <c r="D18" s="10"/>
      <c r="E18" s="9" t="s">
        <v>240</v>
      </c>
      <c r="F18" s="9"/>
      <c r="G18" s="11">
        <v>32</v>
      </c>
      <c r="H18" s="11">
        <v>3821.54</v>
      </c>
      <c r="I18" s="11">
        <f t="shared" si="0"/>
        <v>122289.28</v>
      </c>
      <c r="J18" s="11"/>
      <c r="K18" s="20" t="s">
        <v>270</v>
      </c>
    </row>
    <row r="19" s="1" customFormat="1" ht="16.9" customHeight="1" spans="1:11">
      <c r="A19" s="8"/>
      <c r="B19" s="9"/>
      <c r="C19" s="10" t="s">
        <v>331</v>
      </c>
      <c r="D19" s="10"/>
      <c r="E19" s="9"/>
      <c r="F19" s="9"/>
      <c r="G19" s="11" t="s">
        <v>270</v>
      </c>
      <c r="H19" s="11"/>
      <c r="I19" s="11" t="s">
        <v>270</v>
      </c>
      <c r="J19" s="11"/>
      <c r="K19" s="20" t="s">
        <v>270</v>
      </c>
    </row>
    <row r="20" s="1" customFormat="1" ht="192" customHeight="1" spans="1:11">
      <c r="A20" s="8" t="s">
        <v>307</v>
      </c>
      <c r="B20" s="9" t="s">
        <v>332</v>
      </c>
      <c r="C20" s="10" t="s">
        <v>313</v>
      </c>
      <c r="D20" s="10"/>
      <c r="E20" s="9" t="s">
        <v>49</v>
      </c>
      <c r="F20" s="9"/>
      <c r="G20" s="11">
        <v>331.5</v>
      </c>
      <c r="H20" s="11">
        <v>113.23</v>
      </c>
      <c r="I20" s="11">
        <f t="shared" ref="I20:I30" si="1">H20*G20</f>
        <v>37535.745</v>
      </c>
      <c r="J20" s="11"/>
      <c r="K20" s="20" t="s">
        <v>270</v>
      </c>
    </row>
    <row r="21" s="1" customFormat="1" ht="157" customHeight="1" spans="1:11">
      <c r="A21" s="8" t="s">
        <v>333</v>
      </c>
      <c r="B21" s="9" t="s">
        <v>334</v>
      </c>
      <c r="C21" s="10" t="s">
        <v>314</v>
      </c>
      <c r="D21" s="10"/>
      <c r="E21" s="9" t="s">
        <v>49</v>
      </c>
      <c r="F21" s="9"/>
      <c r="G21" s="11">
        <v>1000</v>
      </c>
      <c r="H21" s="11">
        <v>94.57</v>
      </c>
      <c r="I21" s="11">
        <f t="shared" si="1"/>
        <v>94570</v>
      </c>
      <c r="J21" s="11"/>
      <c r="K21" s="20" t="s">
        <v>270</v>
      </c>
    </row>
    <row r="22" s="1" customFormat="1" ht="192" customHeight="1" spans="1:11">
      <c r="A22" s="8" t="s">
        <v>335</v>
      </c>
      <c r="B22" s="9" t="s">
        <v>336</v>
      </c>
      <c r="C22" s="10" t="s">
        <v>337</v>
      </c>
      <c r="D22" s="10"/>
      <c r="E22" s="9" t="s">
        <v>49</v>
      </c>
      <c r="F22" s="9"/>
      <c r="G22" s="11">
        <v>97</v>
      </c>
      <c r="H22" s="11">
        <v>115.79</v>
      </c>
      <c r="I22" s="11">
        <f t="shared" si="1"/>
        <v>11231.63</v>
      </c>
      <c r="J22" s="11"/>
      <c r="K22" s="20" t="s">
        <v>270</v>
      </c>
    </row>
    <row r="23" s="1" customFormat="1" ht="156" customHeight="1" spans="1:11">
      <c r="A23" s="8" t="s">
        <v>338</v>
      </c>
      <c r="B23" s="9" t="s">
        <v>339</v>
      </c>
      <c r="C23" s="10" t="s">
        <v>340</v>
      </c>
      <c r="D23" s="10"/>
      <c r="E23" s="9" t="s">
        <v>49</v>
      </c>
      <c r="F23" s="9"/>
      <c r="G23" s="11">
        <v>287.5</v>
      </c>
      <c r="H23" s="11">
        <v>95.39</v>
      </c>
      <c r="I23" s="30">
        <f t="shared" si="1"/>
        <v>27424.625</v>
      </c>
      <c r="J23" s="30"/>
      <c r="K23" s="20" t="s">
        <v>270</v>
      </c>
    </row>
    <row r="24" s="1" customFormat="1" ht="195" customHeight="1" spans="1:11">
      <c r="A24" s="8" t="s">
        <v>341</v>
      </c>
      <c r="B24" s="9" t="s">
        <v>342</v>
      </c>
      <c r="C24" s="10" t="s">
        <v>343</v>
      </c>
      <c r="D24" s="10"/>
      <c r="E24" s="9" t="s">
        <v>49</v>
      </c>
      <c r="F24" s="9"/>
      <c r="G24" s="11">
        <v>256</v>
      </c>
      <c r="H24" s="11">
        <v>119.37</v>
      </c>
      <c r="I24" s="11">
        <f t="shared" si="1"/>
        <v>30558.72</v>
      </c>
      <c r="J24" s="11"/>
      <c r="K24" s="20" t="s">
        <v>270</v>
      </c>
    </row>
    <row r="25" s="1" customFormat="1" ht="166" customHeight="1" spans="1:11">
      <c r="A25" s="8" t="s">
        <v>344</v>
      </c>
      <c r="B25" s="9" t="s">
        <v>345</v>
      </c>
      <c r="C25" s="10" t="s">
        <v>346</v>
      </c>
      <c r="D25" s="10"/>
      <c r="E25" s="9" t="s">
        <v>49</v>
      </c>
      <c r="F25" s="9"/>
      <c r="G25" s="11">
        <v>442.8</v>
      </c>
      <c r="H25" s="11">
        <v>97.16</v>
      </c>
      <c r="I25" s="30">
        <f t="shared" si="1"/>
        <v>43022.448</v>
      </c>
      <c r="J25" s="30"/>
      <c r="K25" s="20" t="s">
        <v>270</v>
      </c>
    </row>
    <row r="26" s="1" customFormat="1" ht="198" customHeight="1" spans="1:11">
      <c r="A26" s="8" t="s">
        <v>347</v>
      </c>
      <c r="B26" s="9" t="s">
        <v>348</v>
      </c>
      <c r="C26" s="10" t="s">
        <v>349</v>
      </c>
      <c r="D26" s="10"/>
      <c r="E26" s="9" t="s">
        <v>49</v>
      </c>
      <c r="F26" s="9"/>
      <c r="G26" s="11">
        <v>41</v>
      </c>
      <c r="H26" s="11">
        <v>123.57</v>
      </c>
      <c r="I26" s="11">
        <f t="shared" si="1"/>
        <v>5066.37</v>
      </c>
      <c r="J26" s="11"/>
      <c r="K26" s="20" t="s">
        <v>270</v>
      </c>
    </row>
    <row r="27" s="1" customFormat="1" ht="166" customHeight="1" spans="1:11">
      <c r="A27" s="8" t="s">
        <v>350</v>
      </c>
      <c r="B27" s="9" t="s">
        <v>351</v>
      </c>
      <c r="C27" s="10" t="s">
        <v>315</v>
      </c>
      <c r="D27" s="10"/>
      <c r="E27" s="9" t="s">
        <v>49</v>
      </c>
      <c r="F27" s="9"/>
      <c r="G27" s="11">
        <v>480.1</v>
      </c>
      <c r="H27" s="11">
        <v>99.47</v>
      </c>
      <c r="I27" s="30">
        <f t="shared" si="1"/>
        <v>47755.547</v>
      </c>
      <c r="J27" s="30"/>
      <c r="K27" s="20" t="s">
        <v>270</v>
      </c>
    </row>
    <row r="28" s="1" customFormat="1" ht="199" customHeight="1" spans="1:11">
      <c r="A28" s="8" t="s">
        <v>352</v>
      </c>
      <c r="B28" s="9" t="s">
        <v>353</v>
      </c>
      <c r="C28" s="10" t="s">
        <v>354</v>
      </c>
      <c r="D28" s="10"/>
      <c r="E28" s="9" t="s">
        <v>49</v>
      </c>
      <c r="F28" s="9"/>
      <c r="G28" s="11">
        <v>123</v>
      </c>
      <c r="H28" s="11">
        <v>129.09</v>
      </c>
      <c r="I28" s="30">
        <f t="shared" si="1"/>
        <v>15878.07</v>
      </c>
      <c r="J28" s="30"/>
      <c r="K28" s="20" t="s">
        <v>270</v>
      </c>
    </row>
    <row r="29" s="1" customFormat="1" ht="166" customHeight="1" spans="1:11">
      <c r="A29" s="8" t="s">
        <v>355</v>
      </c>
      <c r="B29" s="9" t="s">
        <v>356</v>
      </c>
      <c r="C29" s="10" t="s">
        <v>357</v>
      </c>
      <c r="D29" s="10"/>
      <c r="E29" s="9" t="s">
        <v>49</v>
      </c>
      <c r="F29" s="9"/>
      <c r="G29" s="11">
        <v>257.1</v>
      </c>
      <c r="H29" s="11">
        <v>103.02</v>
      </c>
      <c r="I29" s="30">
        <f t="shared" si="1"/>
        <v>26486.442</v>
      </c>
      <c r="J29" s="30"/>
      <c r="K29" s="20" t="s">
        <v>270</v>
      </c>
    </row>
    <row r="30" s="1" customFormat="1" ht="166" customHeight="1" spans="1:11">
      <c r="A30" s="8" t="s">
        <v>358</v>
      </c>
      <c r="B30" s="9" t="s">
        <v>359</v>
      </c>
      <c r="C30" s="10" t="s">
        <v>360</v>
      </c>
      <c r="D30" s="10"/>
      <c r="E30" s="9" t="s">
        <v>49</v>
      </c>
      <c r="F30" s="9"/>
      <c r="G30" s="11">
        <v>130</v>
      </c>
      <c r="H30" s="11">
        <v>107.65</v>
      </c>
      <c r="I30" s="11">
        <f t="shared" si="1"/>
        <v>13994.5</v>
      </c>
      <c r="J30" s="11"/>
      <c r="K30" s="20" t="s">
        <v>270</v>
      </c>
    </row>
    <row r="31" s="1" customFormat="1" ht="22.8" customHeight="1" spans="1:11">
      <c r="A31" s="15" t="s">
        <v>87</v>
      </c>
      <c r="B31" s="15"/>
      <c r="C31" s="15"/>
      <c r="D31" s="15"/>
      <c r="E31" s="15"/>
      <c r="F31" s="15"/>
      <c r="G31" s="15"/>
      <c r="H31" s="15"/>
      <c r="I31" s="23">
        <f>SUM(I6:I30)</f>
        <v>840495.527</v>
      </c>
      <c r="J31" s="23"/>
      <c r="K31" s="24" t="s">
        <v>270</v>
      </c>
    </row>
    <row r="32" s="1" customFormat="1" ht="11" customHeight="1" spans="1:1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="1" customFormat="1" ht="23.5" customHeight="1" spans="4:11">
      <c r="D33" s="17" t="s">
        <v>310</v>
      </c>
      <c r="E33" s="17"/>
      <c r="F33" s="17"/>
      <c r="G33" s="17"/>
      <c r="H33" s="17"/>
      <c r="I33" s="17"/>
      <c r="J33" s="17"/>
      <c r="K33" s="17"/>
    </row>
  </sheetData>
  <mergeCells count="92">
    <mergeCell ref="A1:K1"/>
    <mergeCell ref="A2:E2"/>
    <mergeCell ref="F2:I2"/>
    <mergeCell ref="J2:K2"/>
    <mergeCell ref="H3:K3"/>
    <mergeCell ref="I4:J4"/>
    <mergeCell ref="C5:D5"/>
    <mergeCell ref="E5:F5"/>
    <mergeCell ref="I5:J5"/>
    <mergeCell ref="C6:D6"/>
    <mergeCell ref="E6:F6"/>
    <mergeCell ref="I6:J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A31:H31"/>
    <mergeCell ref="I31:J31"/>
    <mergeCell ref="D33:K33"/>
    <mergeCell ref="A3:A4"/>
    <mergeCell ref="B3:B4"/>
    <mergeCell ref="G3:G4"/>
    <mergeCell ref="C3:D4"/>
    <mergeCell ref="E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H33" sqref="H33:I33"/>
    </sheetView>
  </sheetViews>
  <sheetFormatPr defaultColWidth="10.6666666666667" defaultRowHeight="12.75"/>
  <cols>
    <col min="1" max="1" width="6.91111111111111" style="1"/>
    <col min="2" max="2" width="19.3777777777778" style="1"/>
    <col min="3" max="3" width="29.3333333333333" style="1" customWidth="1"/>
    <col min="4" max="4" width="7.65555555555556" style="1"/>
    <col min="5" max="5" width="0.755555555555556" style="1"/>
    <col min="6" max="7" width="12.4666666666667" style="1"/>
    <col min="8" max="8" width="7.2" style="25"/>
    <col min="9" max="9" width="8.11111111111111" style="1"/>
    <col min="10" max="10" width="13.6666666666667" style="1"/>
    <col min="11" max="12" width="15" style="1"/>
    <col min="13" max="16382" width="10.6666666666667" style="1"/>
  </cols>
  <sheetData>
    <row r="1" s="1" customFormat="1" ht="34.55" customHeight="1" spans="1:10">
      <c r="A1" s="2" t="s">
        <v>14</v>
      </c>
      <c r="B1" s="2"/>
      <c r="C1" s="2"/>
      <c r="D1" s="2"/>
      <c r="E1" s="2"/>
      <c r="F1" s="2"/>
      <c r="G1" s="2"/>
      <c r="H1" s="26"/>
      <c r="I1" s="2"/>
      <c r="J1" s="2"/>
    </row>
    <row r="2" s="1" customFormat="1" ht="17.65" customHeight="1" spans="1:10">
      <c r="A2" s="3" t="s">
        <v>361</v>
      </c>
      <c r="B2" s="3"/>
      <c r="C2" s="3"/>
      <c r="D2" s="3"/>
      <c r="E2" s="3" t="s">
        <v>264</v>
      </c>
      <c r="F2" s="3"/>
      <c r="G2" s="3"/>
      <c r="H2" s="27"/>
      <c r="I2" s="18"/>
      <c r="J2" s="18"/>
    </row>
    <row r="3" s="1" customFormat="1" ht="22.8" customHeight="1" spans="1:10">
      <c r="A3" s="4" t="s">
        <v>18</v>
      </c>
      <c r="B3" s="5" t="s">
        <v>19</v>
      </c>
      <c r="C3" s="5" t="s">
        <v>20</v>
      </c>
      <c r="D3" s="5" t="s">
        <v>208</v>
      </c>
      <c r="E3" s="5"/>
      <c r="F3" s="5" t="s">
        <v>22</v>
      </c>
      <c r="G3" s="6" t="s">
        <v>265</v>
      </c>
      <c r="H3" s="28"/>
      <c r="I3" s="6"/>
      <c r="J3" s="6"/>
    </row>
    <row r="4" s="1" customFormat="1" ht="25.75" customHeight="1" spans="1:10">
      <c r="A4" s="4"/>
      <c r="B4" s="5"/>
      <c r="C4" s="5"/>
      <c r="D4" s="5"/>
      <c r="E4" s="5"/>
      <c r="F4" s="5"/>
      <c r="G4" s="7" t="s">
        <v>24</v>
      </c>
      <c r="H4" s="29" t="s">
        <v>25</v>
      </c>
      <c r="I4" s="7"/>
      <c r="J4" s="19" t="s">
        <v>266</v>
      </c>
    </row>
    <row r="5" s="1" customFormat="1" ht="16.9" customHeight="1" spans="1:10">
      <c r="A5" s="8"/>
      <c r="B5" s="9" t="s">
        <v>362</v>
      </c>
      <c r="C5" s="10" t="s">
        <v>270</v>
      </c>
      <c r="D5" s="9"/>
      <c r="E5" s="9"/>
      <c r="F5" s="11" t="s">
        <v>270</v>
      </c>
      <c r="G5" s="11" t="s">
        <v>270</v>
      </c>
      <c r="H5" s="30" t="s">
        <v>270</v>
      </c>
      <c r="I5" s="11"/>
      <c r="J5" s="20" t="s">
        <v>270</v>
      </c>
    </row>
    <row r="6" s="1" customFormat="1" ht="69" customHeight="1" spans="1:10">
      <c r="A6" s="8" t="s">
        <v>267</v>
      </c>
      <c r="B6" s="9" t="s">
        <v>363</v>
      </c>
      <c r="C6" s="10" t="s">
        <v>364</v>
      </c>
      <c r="D6" s="9" t="s">
        <v>79</v>
      </c>
      <c r="E6" s="9"/>
      <c r="F6" s="11">
        <v>2415.75</v>
      </c>
      <c r="G6" s="11">
        <v>3.92</v>
      </c>
      <c r="H6" s="30">
        <f t="shared" ref="H6:H14" si="0">F6*G6</f>
        <v>9469.74</v>
      </c>
      <c r="I6" s="11"/>
      <c r="J6" s="20" t="s">
        <v>270</v>
      </c>
    </row>
    <row r="7" s="1" customFormat="1" ht="69" customHeight="1" spans="1:10">
      <c r="A7" s="8" t="s">
        <v>271</v>
      </c>
      <c r="B7" s="9" t="s">
        <v>365</v>
      </c>
      <c r="C7" s="10" t="s">
        <v>366</v>
      </c>
      <c r="D7" s="9" t="s">
        <v>79</v>
      </c>
      <c r="E7" s="9"/>
      <c r="F7" s="11">
        <v>1268.35</v>
      </c>
      <c r="G7" s="11">
        <v>3.92</v>
      </c>
      <c r="H7" s="30">
        <f t="shared" si="0"/>
        <v>4971.932</v>
      </c>
      <c r="I7" s="11"/>
      <c r="J7" s="20" t="s">
        <v>270</v>
      </c>
    </row>
    <row r="8" s="1" customFormat="1" ht="69" customHeight="1" spans="1:10">
      <c r="A8" s="8" t="s">
        <v>274</v>
      </c>
      <c r="B8" s="9" t="s">
        <v>367</v>
      </c>
      <c r="C8" s="10" t="s">
        <v>368</v>
      </c>
      <c r="D8" s="9" t="s">
        <v>79</v>
      </c>
      <c r="E8" s="9"/>
      <c r="F8" s="11">
        <v>506.99</v>
      </c>
      <c r="G8" s="11">
        <v>76.23</v>
      </c>
      <c r="H8" s="30">
        <f t="shared" si="0"/>
        <v>38647.8477</v>
      </c>
      <c r="I8" s="11"/>
      <c r="J8" s="20" t="s">
        <v>270</v>
      </c>
    </row>
    <row r="9" s="1" customFormat="1" ht="69" customHeight="1" spans="1:10">
      <c r="A9" s="8" t="s">
        <v>277</v>
      </c>
      <c r="B9" s="9"/>
      <c r="C9" s="10" t="s">
        <v>369</v>
      </c>
      <c r="D9" s="9" t="s">
        <v>79</v>
      </c>
      <c r="E9" s="9"/>
      <c r="F9" s="11">
        <v>328.75</v>
      </c>
      <c r="G9" s="11">
        <v>500.96</v>
      </c>
      <c r="H9" s="30">
        <f t="shared" si="0"/>
        <v>164690.6</v>
      </c>
      <c r="I9" s="11"/>
      <c r="J9" s="20" t="s">
        <v>270</v>
      </c>
    </row>
    <row r="10" s="1" customFormat="1" ht="69" customHeight="1" spans="1:10">
      <c r="A10" s="8" t="s">
        <v>280</v>
      </c>
      <c r="B10" s="9" t="s">
        <v>268</v>
      </c>
      <c r="C10" s="10" t="s">
        <v>370</v>
      </c>
      <c r="D10" s="9" t="s">
        <v>49</v>
      </c>
      <c r="E10" s="9"/>
      <c r="F10" s="11">
        <v>261</v>
      </c>
      <c r="G10" s="11">
        <v>7.86</v>
      </c>
      <c r="H10" s="30">
        <f t="shared" si="0"/>
        <v>2051.46</v>
      </c>
      <c r="I10" s="11"/>
      <c r="J10" s="20" t="s">
        <v>270</v>
      </c>
    </row>
    <row r="11" s="1" customFormat="1" ht="69" customHeight="1" spans="1:10">
      <c r="A11" s="8" t="s">
        <v>283</v>
      </c>
      <c r="B11" s="9" t="s">
        <v>272</v>
      </c>
      <c r="C11" s="10" t="s">
        <v>371</v>
      </c>
      <c r="D11" s="9" t="s">
        <v>49</v>
      </c>
      <c r="E11" s="9"/>
      <c r="F11" s="11">
        <v>4800</v>
      </c>
      <c r="G11" s="11">
        <v>11.12</v>
      </c>
      <c r="H11" s="30">
        <f t="shared" si="0"/>
        <v>53376</v>
      </c>
      <c r="I11" s="11"/>
      <c r="J11" s="20" t="s">
        <v>270</v>
      </c>
    </row>
    <row r="12" s="1" customFormat="1" ht="69" customHeight="1" spans="1:10">
      <c r="A12" s="8" t="s">
        <v>286</v>
      </c>
      <c r="B12" s="9" t="s">
        <v>278</v>
      </c>
      <c r="C12" s="10" t="s">
        <v>372</v>
      </c>
      <c r="D12" s="9" t="s">
        <v>49</v>
      </c>
      <c r="E12" s="9"/>
      <c r="F12" s="11">
        <v>1223</v>
      </c>
      <c r="G12" s="11">
        <v>19.88</v>
      </c>
      <c r="H12" s="30">
        <f t="shared" si="0"/>
        <v>24313.24</v>
      </c>
      <c r="I12" s="11"/>
      <c r="J12" s="20" t="s">
        <v>270</v>
      </c>
    </row>
    <row r="13" s="1" customFormat="1" ht="69" customHeight="1" spans="1:10">
      <c r="A13" s="8" t="s">
        <v>289</v>
      </c>
      <c r="B13" s="9" t="s">
        <v>281</v>
      </c>
      <c r="C13" s="10" t="s">
        <v>373</v>
      </c>
      <c r="D13" s="9" t="s">
        <v>49</v>
      </c>
      <c r="E13" s="9"/>
      <c r="F13" s="11">
        <v>4055</v>
      </c>
      <c r="G13" s="11">
        <v>23.68</v>
      </c>
      <c r="H13" s="30">
        <f t="shared" si="0"/>
        <v>96022.4</v>
      </c>
      <c r="I13" s="11"/>
      <c r="J13" s="20" t="s">
        <v>270</v>
      </c>
    </row>
    <row r="14" s="1" customFormat="1" ht="69" customHeight="1" spans="1:10">
      <c r="A14" s="8" t="s">
        <v>292</v>
      </c>
      <c r="B14" s="9" t="s">
        <v>329</v>
      </c>
      <c r="C14" s="10" t="s">
        <v>374</v>
      </c>
      <c r="D14" s="9" t="s">
        <v>240</v>
      </c>
      <c r="E14" s="9"/>
      <c r="F14" s="11">
        <v>134</v>
      </c>
      <c r="G14" s="11">
        <v>2490.43</v>
      </c>
      <c r="H14" s="30">
        <f t="shared" si="0"/>
        <v>333717.62</v>
      </c>
      <c r="I14" s="11"/>
      <c r="J14" s="20" t="s">
        <v>270</v>
      </c>
    </row>
    <row r="15" s="1" customFormat="1" ht="17.65" customHeight="1" spans="1:10">
      <c r="A15" s="8"/>
      <c r="B15" s="9" t="s">
        <v>375</v>
      </c>
      <c r="C15" s="10" t="s">
        <v>270</v>
      </c>
      <c r="D15" s="9"/>
      <c r="E15" s="9"/>
      <c r="F15" s="11" t="s">
        <v>270</v>
      </c>
      <c r="G15" s="11"/>
      <c r="H15" s="30" t="s">
        <v>270</v>
      </c>
      <c r="I15" s="11"/>
      <c r="J15" s="20" t="s">
        <v>270</v>
      </c>
    </row>
    <row r="16" s="1" customFormat="1" ht="66" customHeight="1" spans="1:10">
      <c r="A16" s="8" t="s">
        <v>295</v>
      </c>
      <c r="B16" s="9" t="s">
        <v>376</v>
      </c>
      <c r="C16" s="10" t="s">
        <v>364</v>
      </c>
      <c r="D16" s="9" t="s">
        <v>79</v>
      </c>
      <c r="E16" s="9"/>
      <c r="F16" s="11">
        <v>1995</v>
      </c>
      <c r="G16" s="11">
        <v>3.92</v>
      </c>
      <c r="H16" s="30">
        <f t="shared" ref="H16:H24" si="1">F16*G16</f>
        <v>7820.4</v>
      </c>
      <c r="I16" s="11"/>
      <c r="J16" s="20" t="s">
        <v>270</v>
      </c>
    </row>
    <row r="17" s="1" customFormat="1" ht="66" customHeight="1" spans="1:10">
      <c r="A17" s="8" t="s">
        <v>298</v>
      </c>
      <c r="B17" s="9" t="s">
        <v>377</v>
      </c>
      <c r="C17" s="10" t="s">
        <v>366</v>
      </c>
      <c r="D17" s="9" t="s">
        <v>79</v>
      </c>
      <c r="E17" s="9"/>
      <c r="F17" s="11">
        <v>1552</v>
      </c>
      <c r="G17" s="11">
        <v>3.92</v>
      </c>
      <c r="H17" s="30">
        <f t="shared" si="1"/>
        <v>6083.84</v>
      </c>
      <c r="I17" s="11"/>
      <c r="J17" s="20" t="s">
        <v>270</v>
      </c>
    </row>
    <row r="18" s="1" customFormat="1" ht="66" customHeight="1" spans="1:10">
      <c r="A18" s="8" t="s">
        <v>301</v>
      </c>
      <c r="B18" s="9" t="s">
        <v>378</v>
      </c>
      <c r="C18" s="10" t="s">
        <v>368</v>
      </c>
      <c r="D18" s="9" t="s">
        <v>79</v>
      </c>
      <c r="E18" s="9"/>
      <c r="F18" s="11">
        <v>208</v>
      </c>
      <c r="G18" s="11">
        <v>76.23</v>
      </c>
      <c r="H18" s="30">
        <f t="shared" si="1"/>
        <v>15855.84</v>
      </c>
      <c r="I18" s="11"/>
      <c r="J18" s="20" t="s">
        <v>270</v>
      </c>
    </row>
    <row r="19" s="1" customFormat="1" ht="66" customHeight="1" spans="1:10">
      <c r="A19" s="8" t="s">
        <v>304</v>
      </c>
      <c r="B19" s="9"/>
      <c r="C19" s="10" t="s">
        <v>369</v>
      </c>
      <c r="D19" s="9" t="s">
        <v>79</v>
      </c>
      <c r="E19" s="9"/>
      <c r="F19" s="11">
        <v>145</v>
      </c>
      <c r="G19" s="11">
        <v>500.96</v>
      </c>
      <c r="H19" s="30">
        <f t="shared" si="1"/>
        <v>72639.2</v>
      </c>
      <c r="I19" s="11"/>
      <c r="J19" s="20" t="s">
        <v>270</v>
      </c>
    </row>
    <row r="20" s="1" customFormat="1" ht="66" customHeight="1" spans="1:10">
      <c r="A20" s="8" t="s">
        <v>307</v>
      </c>
      <c r="B20" s="9" t="s">
        <v>287</v>
      </c>
      <c r="C20" s="10" t="s">
        <v>379</v>
      </c>
      <c r="D20" s="9" t="s">
        <v>49</v>
      </c>
      <c r="E20" s="9"/>
      <c r="F20" s="11">
        <v>3147</v>
      </c>
      <c r="G20" s="11">
        <v>34.67</v>
      </c>
      <c r="H20" s="30">
        <f t="shared" si="1"/>
        <v>109106.49</v>
      </c>
      <c r="I20" s="11"/>
      <c r="J20" s="20" t="s">
        <v>270</v>
      </c>
    </row>
    <row r="21" s="1" customFormat="1" ht="66" customHeight="1" spans="1:10">
      <c r="A21" s="8" t="s">
        <v>333</v>
      </c>
      <c r="B21" s="9" t="s">
        <v>293</v>
      </c>
      <c r="C21" s="10" t="s">
        <v>380</v>
      </c>
      <c r="D21" s="9" t="s">
        <v>49</v>
      </c>
      <c r="E21" s="9"/>
      <c r="F21" s="11">
        <v>1297</v>
      </c>
      <c r="G21" s="11">
        <v>52.58</v>
      </c>
      <c r="H21" s="30">
        <f t="shared" si="1"/>
        <v>68196.26</v>
      </c>
      <c r="I21" s="11"/>
      <c r="J21" s="20" t="s">
        <v>270</v>
      </c>
    </row>
    <row r="22" s="1" customFormat="1" ht="66" customHeight="1" spans="1:10">
      <c r="A22" s="8" t="s">
        <v>335</v>
      </c>
      <c r="B22" s="9" t="s">
        <v>381</v>
      </c>
      <c r="C22" s="10" t="s">
        <v>382</v>
      </c>
      <c r="D22" s="9" t="s">
        <v>49</v>
      </c>
      <c r="E22" s="9"/>
      <c r="F22" s="11">
        <v>750</v>
      </c>
      <c r="G22" s="11">
        <v>103.33</v>
      </c>
      <c r="H22" s="30">
        <f t="shared" si="1"/>
        <v>77497.5</v>
      </c>
      <c r="I22" s="11"/>
      <c r="J22" s="20" t="s">
        <v>270</v>
      </c>
    </row>
    <row r="23" s="1" customFormat="1" ht="66" customHeight="1" spans="1:10">
      <c r="A23" s="8">
        <v>17</v>
      </c>
      <c r="B23" s="9"/>
      <c r="C23" s="10" t="s">
        <v>383</v>
      </c>
      <c r="D23" s="9" t="s">
        <v>166</v>
      </c>
      <c r="E23" s="9"/>
      <c r="F23" s="11">
        <v>1</v>
      </c>
      <c r="G23" s="11">
        <v>14701.92</v>
      </c>
      <c r="H23" s="30">
        <f t="shared" si="1"/>
        <v>14701.92</v>
      </c>
      <c r="I23" s="11"/>
      <c r="J23" s="20"/>
    </row>
    <row r="24" s="1" customFormat="1" ht="81" customHeight="1" spans="1:10">
      <c r="A24" s="8" t="s">
        <v>338</v>
      </c>
      <c r="B24" s="9" t="s">
        <v>384</v>
      </c>
      <c r="C24" s="10" t="s">
        <v>385</v>
      </c>
      <c r="D24" s="9" t="s">
        <v>240</v>
      </c>
      <c r="E24" s="9"/>
      <c r="F24" s="11">
        <v>41</v>
      </c>
      <c r="G24" s="11">
        <v>6728.35</v>
      </c>
      <c r="H24" s="30">
        <f t="shared" si="1"/>
        <v>275862.35</v>
      </c>
      <c r="I24" s="11"/>
      <c r="J24" s="20" t="s">
        <v>270</v>
      </c>
    </row>
    <row r="25" s="1" customFormat="1" ht="17.65" customHeight="1" spans="1:10">
      <c r="A25" s="8"/>
      <c r="B25" s="9" t="s">
        <v>386</v>
      </c>
      <c r="C25" s="10" t="s">
        <v>270</v>
      </c>
      <c r="D25" s="9"/>
      <c r="E25" s="9"/>
      <c r="F25" s="11"/>
      <c r="G25" s="11"/>
      <c r="H25" s="30" t="s">
        <v>270</v>
      </c>
      <c r="I25" s="11"/>
      <c r="J25" s="20" t="s">
        <v>270</v>
      </c>
    </row>
    <row r="26" s="1" customFormat="1" ht="68" customHeight="1" spans="1:10">
      <c r="A26" s="8" t="s">
        <v>341</v>
      </c>
      <c r="B26" s="9" t="s">
        <v>387</v>
      </c>
      <c r="C26" s="10" t="s">
        <v>364</v>
      </c>
      <c r="D26" s="9" t="s">
        <v>79</v>
      </c>
      <c r="E26" s="9"/>
      <c r="F26" s="11">
        <v>1290.24</v>
      </c>
      <c r="G26" s="11">
        <v>3.92</v>
      </c>
      <c r="H26" s="30">
        <f t="shared" ref="H26:H32" si="2">F26*G26</f>
        <v>5057.7408</v>
      </c>
      <c r="I26" s="11"/>
      <c r="J26" s="20" t="s">
        <v>270</v>
      </c>
    </row>
    <row r="27" s="1" customFormat="1" ht="55" customHeight="1" spans="1:10">
      <c r="A27" s="8" t="s">
        <v>344</v>
      </c>
      <c r="B27" s="9" t="s">
        <v>388</v>
      </c>
      <c r="C27" s="10" t="s">
        <v>366</v>
      </c>
      <c r="D27" s="9" t="s">
        <v>79</v>
      </c>
      <c r="E27" s="9"/>
      <c r="F27" s="11">
        <v>892</v>
      </c>
      <c r="G27" s="11">
        <v>3.92</v>
      </c>
      <c r="H27" s="30">
        <f t="shared" si="2"/>
        <v>3496.64</v>
      </c>
      <c r="I27" s="11"/>
      <c r="J27" s="20" t="s">
        <v>270</v>
      </c>
    </row>
    <row r="28" s="1" customFormat="1" ht="61.05" customHeight="1" spans="1:13">
      <c r="A28" s="8" t="s">
        <v>347</v>
      </c>
      <c r="B28" s="9" t="s">
        <v>389</v>
      </c>
      <c r="C28" s="10" t="s">
        <v>368</v>
      </c>
      <c r="D28" s="9" t="s">
        <v>79</v>
      </c>
      <c r="E28" s="9"/>
      <c r="F28" s="11">
        <v>168.84</v>
      </c>
      <c r="G28" s="11">
        <v>76.23</v>
      </c>
      <c r="H28" s="30">
        <f t="shared" si="2"/>
        <v>12870.6732</v>
      </c>
      <c r="I28" s="11"/>
      <c r="J28" s="20" t="s">
        <v>270</v>
      </c>
      <c r="K28" s="33"/>
      <c r="L28" s="34"/>
      <c r="M28" s="33"/>
    </row>
    <row r="29" s="1" customFormat="1" ht="42" customHeight="1" spans="1:10">
      <c r="A29" s="8" t="s">
        <v>350</v>
      </c>
      <c r="B29" s="9"/>
      <c r="C29" s="10" t="s">
        <v>369</v>
      </c>
      <c r="D29" s="9" t="s">
        <v>79</v>
      </c>
      <c r="E29" s="9"/>
      <c r="F29" s="11">
        <v>225.12</v>
      </c>
      <c r="G29" s="11">
        <v>500.96</v>
      </c>
      <c r="H29" s="30">
        <f t="shared" si="2"/>
        <v>112776.1152</v>
      </c>
      <c r="I29" s="11"/>
      <c r="J29" s="20" t="s">
        <v>270</v>
      </c>
    </row>
    <row r="30" s="1" customFormat="1" ht="60.3" customHeight="1" spans="1:10">
      <c r="A30" s="8" t="s">
        <v>352</v>
      </c>
      <c r="B30" s="9" t="s">
        <v>275</v>
      </c>
      <c r="C30" s="10" t="s">
        <v>390</v>
      </c>
      <c r="D30" s="9" t="s">
        <v>49</v>
      </c>
      <c r="E30" s="9"/>
      <c r="F30" s="11">
        <v>5855</v>
      </c>
      <c r="G30" s="11">
        <v>7.34</v>
      </c>
      <c r="H30" s="30">
        <f t="shared" si="2"/>
        <v>42975.7</v>
      </c>
      <c r="I30" s="11"/>
      <c r="J30" s="20" t="s">
        <v>270</v>
      </c>
    </row>
    <row r="31" s="1" customFormat="1" ht="61.05" customHeight="1" spans="1:10">
      <c r="A31" s="8" t="s">
        <v>355</v>
      </c>
      <c r="B31" s="9" t="s">
        <v>290</v>
      </c>
      <c r="C31" s="10" t="s">
        <v>391</v>
      </c>
      <c r="D31" s="9" t="s">
        <v>49</v>
      </c>
      <c r="E31" s="9"/>
      <c r="F31" s="11">
        <v>369</v>
      </c>
      <c r="G31" s="11">
        <v>13.22</v>
      </c>
      <c r="H31" s="30">
        <f t="shared" si="2"/>
        <v>4878.18</v>
      </c>
      <c r="I31" s="11"/>
      <c r="J31" s="20" t="s">
        <v>270</v>
      </c>
    </row>
    <row r="32" s="1" customFormat="1" ht="68" customHeight="1" spans="1:10">
      <c r="A32" s="8" t="s">
        <v>358</v>
      </c>
      <c r="B32" s="9" t="s">
        <v>392</v>
      </c>
      <c r="C32" s="10" t="s">
        <v>393</v>
      </c>
      <c r="D32" s="9" t="s">
        <v>49</v>
      </c>
      <c r="E32" s="9"/>
      <c r="F32" s="11">
        <v>180</v>
      </c>
      <c r="G32" s="11">
        <v>44.47</v>
      </c>
      <c r="H32" s="30">
        <f t="shared" si="2"/>
        <v>8004.6</v>
      </c>
      <c r="I32" s="11"/>
      <c r="J32" s="20" t="s">
        <v>270</v>
      </c>
    </row>
    <row r="33" s="1" customFormat="1" ht="22.8" customHeight="1" spans="1:10">
      <c r="A33" s="15" t="s">
        <v>87</v>
      </c>
      <c r="B33" s="15"/>
      <c r="C33" s="15"/>
      <c r="D33" s="15"/>
      <c r="E33" s="15"/>
      <c r="F33" s="15"/>
      <c r="G33" s="15"/>
      <c r="H33" s="23">
        <f>SUM(H6:H32)</f>
        <v>1565084.2889</v>
      </c>
      <c r="I33" s="35"/>
      <c r="J33" s="24" t="s">
        <v>270</v>
      </c>
    </row>
    <row r="34" s="1" customFormat="1" ht="1.45" customHeight="1" spans="1:10">
      <c r="A34" s="16"/>
      <c r="B34" s="16"/>
      <c r="C34" s="16"/>
      <c r="D34" s="16"/>
      <c r="E34" s="16"/>
      <c r="F34" s="16"/>
      <c r="G34" s="16"/>
      <c r="H34" s="31"/>
      <c r="I34" s="16"/>
      <c r="J34" s="16"/>
    </row>
    <row r="35" s="1" customFormat="1" ht="23.5" customHeight="1" spans="4:10">
      <c r="D35" s="17"/>
      <c r="E35" s="17"/>
      <c r="F35" s="17"/>
      <c r="G35" s="17"/>
      <c r="H35" s="32"/>
      <c r="I35" s="17"/>
      <c r="J35" s="17"/>
    </row>
  </sheetData>
  <mergeCells count="70">
    <mergeCell ref="A1:J1"/>
    <mergeCell ref="A2:D2"/>
    <mergeCell ref="E2:H2"/>
    <mergeCell ref="I2:J2"/>
    <mergeCell ref="G3:J3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A33:G33"/>
    <mergeCell ref="H33:I33"/>
    <mergeCell ref="D35:J35"/>
    <mergeCell ref="A3:A4"/>
    <mergeCell ref="B3:B4"/>
    <mergeCell ref="C3:C4"/>
    <mergeCell ref="F3:F4"/>
    <mergeCell ref="D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45" workbookViewId="0">
      <selection activeCell="I6" sqref="I6:J52"/>
    </sheetView>
  </sheetViews>
  <sheetFormatPr defaultColWidth="10.6666666666667" defaultRowHeight="12.75"/>
  <cols>
    <col min="1" max="1" width="6.91111111111111" style="1"/>
    <col min="2" max="2" width="12.3333333333333" style="1" customWidth="1"/>
    <col min="3" max="3" width="0.3" style="1"/>
    <col min="4" max="4" width="28.8333333333333" style="1" customWidth="1"/>
    <col min="5" max="5" width="7.65555555555556" style="1"/>
    <col min="6" max="6" width="0.755555555555556" style="1"/>
    <col min="7" max="7" width="11.1666666666667" style="1" customWidth="1"/>
    <col min="8" max="8" width="12.4666666666667" style="1"/>
    <col min="9" max="9" width="9.83333333333333" style="1"/>
    <col min="10" max="10" width="7.33333333333333" style="1" customWidth="1"/>
    <col min="11" max="11" width="13.6666666666667" style="1"/>
    <col min="12" max="16382" width="10.6666666666667" style="1"/>
  </cols>
  <sheetData>
    <row r="1" s="1" customFormat="1" ht="34.55" customHeight="1" spans="1:11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7.65" customHeight="1" spans="1:11">
      <c r="A2" s="3" t="s">
        <v>394</v>
      </c>
      <c r="B2" s="3"/>
      <c r="C2" s="3"/>
      <c r="D2" s="3"/>
      <c r="E2" s="3"/>
      <c r="F2" s="3" t="s">
        <v>264</v>
      </c>
      <c r="G2" s="3"/>
      <c r="H2" s="3"/>
      <c r="I2" s="3"/>
      <c r="J2" s="18"/>
      <c r="K2" s="18"/>
    </row>
    <row r="3" s="1" customFormat="1" ht="22.8" customHeight="1" spans="1:11">
      <c r="A3" s="4" t="s">
        <v>18</v>
      </c>
      <c r="B3" s="5" t="s">
        <v>19</v>
      </c>
      <c r="C3" s="5" t="s">
        <v>20</v>
      </c>
      <c r="D3" s="5"/>
      <c r="E3" s="5" t="s">
        <v>208</v>
      </c>
      <c r="F3" s="5"/>
      <c r="G3" s="5" t="s">
        <v>22</v>
      </c>
      <c r="H3" s="6" t="s">
        <v>265</v>
      </c>
      <c r="I3" s="6"/>
      <c r="J3" s="6"/>
      <c r="K3" s="6"/>
    </row>
    <row r="4" s="1" customFormat="1" ht="25.75" customHeight="1" spans="1:11">
      <c r="A4" s="4"/>
      <c r="B4" s="5"/>
      <c r="C4" s="5"/>
      <c r="D4" s="5"/>
      <c r="E4" s="5"/>
      <c r="F4" s="5"/>
      <c r="G4" s="5"/>
      <c r="H4" s="7" t="s">
        <v>24</v>
      </c>
      <c r="I4" s="7" t="s">
        <v>25</v>
      </c>
      <c r="J4" s="7"/>
      <c r="K4" s="19" t="s">
        <v>266</v>
      </c>
    </row>
    <row r="5" s="1" customFormat="1" ht="16.9" customHeight="1" spans="1:11">
      <c r="A5" s="8"/>
      <c r="B5" s="9"/>
      <c r="C5" s="10" t="s">
        <v>395</v>
      </c>
      <c r="D5" s="10"/>
      <c r="E5" s="9"/>
      <c r="F5" s="9"/>
      <c r="G5" s="11" t="s">
        <v>270</v>
      </c>
      <c r="H5" s="11" t="s">
        <v>270</v>
      </c>
      <c r="I5" s="11" t="s">
        <v>270</v>
      </c>
      <c r="J5" s="11"/>
      <c r="K5" s="20" t="s">
        <v>270</v>
      </c>
    </row>
    <row r="6" s="1" customFormat="1" ht="48.55" customHeight="1" spans="1:11">
      <c r="A6" s="8">
        <v>1</v>
      </c>
      <c r="B6" s="9" t="s">
        <v>396</v>
      </c>
      <c r="C6" s="10" t="s">
        <v>397</v>
      </c>
      <c r="D6" s="10"/>
      <c r="E6" s="9" t="s">
        <v>31</v>
      </c>
      <c r="F6" s="9"/>
      <c r="G6" s="11">
        <v>180</v>
      </c>
      <c r="H6" s="11">
        <v>5.46</v>
      </c>
      <c r="I6" s="11">
        <f t="shared" ref="I6:I20" si="0">H6*G6</f>
        <v>982.8</v>
      </c>
      <c r="J6" s="11"/>
      <c r="K6" s="20" t="s">
        <v>270</v>
      </c>
    </row>
    <row r="7" s="1" customFormat="1" ht="37.5" customHeight="1" spans="1:11">
      <c r="A7" s="8">
        <v>2</v>
      </c>
      <c r="B7" s="9" t="s">
        <v>398</v>
      </c>
      <c r="C7" s="10" t="s">
        <v>399</v>
      </c>
      <c r="D7" s="10"/>
      <c r="E7" s="9" t="s">
        <v>49</v>
      </c>
      <c r="F7" s="9"/>
      <c r="G7" s="11">
        <v>148</v>
      </c>
      <c r="H7" s="11">
        <v>5.46</v>
      </c>
      <c r="I7" s="11">
        <f t="shared" si="0"/>
        <v>808.08</v>
      </c>
      <c r="J7" s="11"/>
      <c r="K7" s="20" t="s">
        <v>270</v>
      </c>
    </row>
    <row r="8" s="1" customFormat="1" ht="54" customHeight="1" spans="1:11">
      <c r="A8" s="8">
        <v>3</v>
      </c>
      <c r="B8" s="9" t="s">
        <v>400</v>
      </c>
      <c r="C8" s="10" t="s">
        <v>401</v>
      </c>
      <c r="D8" s="10"/>
      <c r="E8" s="9" t="s">
        <v>402</v>
      </c>
      <c r="F8" s="9"/>
      <c r="G8" s="11">
        <v>2</v>
      </c>
      <c r="H8" s="11">
        <v>545</v>
      </c>
      <c r="I8" s="11">
        <f t="shared" si="0"/>
        <v>1090</v>
      </c>
      <c r="J8" s="11"/>
      <c r="K8" s="20" t="s">
        <v>270</v>
      </c>
    </row>
    <row r="9" s="1" customFormat="1" ht="48.55" customHeight="1" spans="1:11">
      <c r="A9" s="8">
        <v>4</v>
      </c>
      <c r="B9" s="9" t="s">
        <v>403</v>
      </c>
      <c r="C9" s="10" t="s">
        <v>404</v>
      </c>
      <c r="D9" s="10"/>
      <c r="E9" s="9" t="s">
        <v>405</v>
      </c>
      <c r="F9" s="9"/>
      <c r="G9" s="11">
        <v>1</v>
      </c>
      <c r="H9" s="11">
        <v>681.25</v>
      </c>
      <c r="I9" s="11">
        <f t="shared" si="0"/>
        <v>681.25</v>
      </c>
      <c r="J9" s="11"/>
      <c r="K9" s="20" t="s">
        <v>270</v>
      </c>
    </row>
    <row r="10" s="1" customFormat="1" ht="56" customHeight="1" spans="1:11">
      <c r="A10" s="8">
        <v>5</v>
      </c>
      <c r="B10" s="9" t="s">
        <v>406</v>
      </c>
      <c r="C10" s="10" t="s">
        <v>407</v>
      </c>
      <c r="D10" s="10"/>
      <c r="E10" s="9" t="s">
        <v>31</v>
      </c>
      <c r="F10" s="9"/>
      <c r="G10" s="11">
        <v>350</v>
      </c>
      <c r="H10" s="11">
        <v>14.99</v>
      </c>
      <c r="I10" s="11">
        <f t="shared" si="0"/>
        <v>5246.5</v>
      </c>
      <c r="J10" s="11"/>
      <c r="K10" s="20" t="s">
        <v>270</v>
      </c>
    </row>
    <row r="11" s="1" customFormat="1" ht="72" customHeight="1" spans="1:11">
      <c r="A11" s="8">
        <v>6</v>
      </c>
      <c r="B11" s="9" t="s">
        <v>408</v>
      </c>
      <c r="C11" s="10" t="s">
        <v>409</v>
      </c>
      <c r="D11" s="10"/>
      <c r="E11" s="9" t="s">
        <v>240</v>
      </c>
      <c r="F11" s="9"/>
      <c r="G11" s="11">
        <v>1</v>
      </c>
      <c r="H11" s="11">
        <v>681.26</v>
      </c>
      <c r="I11" s="11">
        <f t="shared" si="0"/>
        <v>681.26</v>
      </c>
      <c r="J11" s="11"/>
      <c r="K11" s="20" t="s">
        <v>270</v>
      </c>
    </row>
    <row r="12" s="1" customFormat="1" ht="108" customHeight="1" spans="1:11">
      <c r="A12" s="8">
        <v>7</v>
      </c>
      <c r="B12" s="9" t="s">
        <v>296</v>
      </c>
      <c r="C12" s="10" t="s">
        <v>410</v>
      </c>
      <c r="D12" s="10"/>
      <c r="E12" s="9" t="s">
        <v>240</v>
      </c>
      <c r="F12" s="9"/>
      <c r="G12" s="11">
        <v>1</v>
      </c>
      <c r="H12" s="11">
        <v>3510.07</v>
      </c>
      <c r="I12" s="11">
        <f t="shared" si="0"/>
        <v>3510.07</v>
      </c>
      <c r="J12" s="11"/>
      <c r="K12" s="20" t="s">
        <v>270</v>
      </c>
    </row>
    <row r="13" s="1" customFormat="1" ht="59" customHeight="1" spans="1:11">
      <c r="A13" s="8">
        <v>8</v>
      </c>
      <c r="B13" s="9" t="s">
        <v>411</v>
      </c>
      <c r="C13" s="10" t="s">
        <v>412</v>
      </c>
      <c r="D13" s="10"/>
      <c r="E13" s="9" t="s">
        <v>49</v>
      </c>
      <c r="F13" s="9"/>
      <c r="G13" s="11">
        <v>65</v>
      </c>
      <c r="H13" s="11">
        <v>19.22</v>
      </c>
      <c r="I13" s="11">
        <f t="shared" si="0"/>
        <v>1249.3</v>
      </c>
      <c r="J13" s="11"/>
      <c r="K13" s="20" t="s">
        <v>270</v>
      </c>
    </row>
    <row r="14" s="1" customFormat="1" ht="55" customHeight="1" spans="1:11">
      <c r="A14" s="8">
        <v>9</v>
      </c>
      <c r="B14" s="9" t="s">
        <v>413</v>
      </c>
      <c r="C14" s="10" t="s">
        <v>414</v>
      </c>
      <c r="D14" s="10"/>
      <c r="E14" s="9" t="s">
        <v>49</v>
      </c>
      <c r="F14" s="9"/>
      <c r="G14" s="11">
        <v>65</v>
      </c>
      <c r="H14" s="11">
        <v>36.11</v>
      </c>
      <c r="I14" s="11">
        <f t="shared" si="0"/>
        <v>2347.15</v>
      </c>
      <c r="J14" s="11"/>
      <c r="K14" s="20" t="s">
        <v>270</v>
      </c>
    </row>
    <row r="15" s="1" customFormat="1" ht="56" customHeight="1" spans="1:11">
      <c r="A15" s="8">
        <v>10</v>
      </c>
      <c r="B15" s="9" t="s">
        <v>415</v>
      </c>
      <c r="C15" s="10" t="s">
        <v>416</v>
      </c>
      <c r="D15" s="10"/>
      <c r="E15" s="9" t="s">
        <v>49</v>
      </c>
      <c r="F15" s="9"/>
      <c r="G15" s="11">
        <v>16.25</v>
      </c>
      <c r="H15" s="11">
        <v>40.88</v>
      </c>
      <c r="I15" s="11">
        <f t="shared" si="0"/>
        <v>664.3</v>
      </c>
      <c r="J15" s="11"/>
      <c r="K15" s="20" t="s">
        <v>270</v>
      </c>
    </row>
    <row r="16" s="1" customFormat="1" ht="37.5" customHeight="1" spans="1:11">
      <c r="A16" s="8">
        <v>11</v>
      </c>
      <c r="B16" s="9" t="s">
        <v>329</v>
      </c>
      <c r="C16" s="10" t="s">
        <v>417</v>
      </c>
      <c r="D16" s="10"/>
      <c r="E16" s="9" t="s">
        <v>240</v>
      </c>
      <c r="F16" s="9"/>
      <c r="G16" s="11">
        <v>1</v>
      </c>
      <c r="H16" s="11">
        <v>2861.25</v>
      </c>
      <c r="I16" s="11">
        <f t="shared" si="0"/>
        <v>2861.25</v>
      </c>
      <c r="J16" s="11"/>
      <c r="K16" s="20" t="s">
        <v>270</v>
      </c>
    </row>
    <row r="17" s="1" customFormat="1" ht="33" customHeight="1" spans="1:11">
      <c r="A17" s="8">
        <v>12</v>
      </c>
      <c r="B17" s="9" t="s">
        <v>384</v>
      </c>
      <c r="C17" s="10" t="s">
        <v>418</v>
      </c>
      <c r="D17" s="10"/>
      <c r="E17" s="9" t="s">
        <v>240</v>
      </c>
      <c r="F17" s="9"/>
      <c r="G17" s="11">
        <v>1</v>
      </c>
      <c r="H17" s="11">
        <v>2861.25</v>
      </c>
      <c r="I17" s="11">
        <f t="shared" si="0"/>
        <v>2861.25</v>
      </c>
      <c r="J17" s="11"/>
      <c r="K17" s="20" t="s">
        <v>270</v>
      </c>
    </row>
    <row r="18" s="1" customFormat="1" ht="78" customHeight="1" spans="1:11">
      <c r="A18" s="8">
        <v>13</v>
      </c>
      <c r="B18" s="9" t="s">
        <v>268</v>
      </c>
      <c r="C18" s="10" t="s">
        <v>419</v>
      </c>
      <c r="D18" s="10"/>
      <c r="E18" s="9" t="s">
        <v>49</v>
      </c>
      <c r="F18" s="9"/>
      <c r="G18" s="11">
        <v>60</v>
      </c>
      <c r="H18" s="11">
        <v>40.2</v>
      </c>
      <c r="I18" s="11">
        <f t="shared" si="0"/>
        <v>2412</v>
      </c>
      <c r="J18" s="11"/>
      <c r="K18" s="20" t="s">
        <v>270</v>
      </c>
    </row>
    <row r="19" s="1" customFormat="1" ht="60.3" customHeight="1" spans="1:11">
      <c r="A19" s="8">
        <v>14</v>
      </c>
      <c r="B19" s="9" t="s">
        <v>420</v>
      </c>
      <c r="C19" s="10" t="s">
        <v>421</v>
      </c>
      <c r="D19" s="10"/>
      <c r="E19" s="9" t="s">
        <v>79</v>
      </c>
      <c r="F19" s="9"/>
      <c r="G19" s="11">
        <v>18.82</v>
      </c>
      <c r="H19" s="11">
        <v>521.84</v>
      </c>
      <c r="I19" s="11">
        <f t="shared" si="0"/>
        <v>9821.0288</v>
      </c>
      <c r="J19" s="11"/>
      <c r="K19" s="20" t="s">
        <v>270</v>
      </c>
    </row>
    <row r="20" s="1" customFormat="1" ht="61.05" customHeight="1" spans="1:11">
      <c r="A20" s="8">
        <v>15</v>
      </c>
      <c r="B20" s="9" t="s">
        <v>422</v>
      </c>
      <c r="C20" s="10" t="s">
        <v>423</v>
      </c>
      <c r="D20" s="10"/>
      <c r="E20" s="9" t="s">
        <v>79</v>
      </c>
      <c r="F20" s="9"/>
      <c r="G20" s="11">
        <v>12.75</v>
      </c>
      <c r="H20" s="11">
        <v>521.84</v>
      </c>
      <c r="I20" s="11">
        <f t="shared" si="0"/>
        <v>6653.46</v>
      </c>
      <c r="J20" s="11"/>
      <c r="K20" s="20" t="s">
        <v>270</v>
      </c>
    </row>
    <row r="21" s="1" customFormat="1" ht="16.9" customHeight="1" spans="1:11">
      <c r="A21" s="8"/>
      <c r="B21" s="9"/>
      <c r="C21" s="10" t="s">
        <v>424</v>
      </c>
      <c r="D21" s="10"/>
      <c r="E21" s="9"/>
      <c r="F21" s="9"/>
      <c r="G21" s="11" t="s">
        <v>270</v>
      </c>
      <c r="H21" s="11"/>
      <c r="I21" s="11"/>
      <c r="J21" s="11"/>
      <c r="K21" s="20" t="s">
        <v>270</v>
      </c>
    </row>
    <row r="22" s="1" customFormat="1" ht="45" customHeight="1" spans="1:11">
      <c r="A22" s="8">
        <v>16</v>
      </c>
      <c r="B22" s="9" t="s">
        <v>425</v>
      </c>
      <c r="C22" s="10" t="s">
        <v>426</v>
      </c>
      <c r="D22" s="10"/>
      <c r="E22" s="9" t="s">
        <v>49</v>
      </c>
      <c r="F22" s="9"/>
      <c r="G22" s="11">
        <v>69</v>
      </c>
      <c r="H22" s="11">
        <v>13.63</v>
      </c>
      <c r="I22" s="11">
        <f t="shared" ref="I22:I26" si="1">H22*G22</f>
        <v>940.47</v>
      </c>
      <c r="J22" s="11"/>
      <c r="K22" s="20" t="s">
        <v>270</v>
      </c>
    </row>
    <row r="23" s="1" customFormat="1" ht="41" customHeight="1" spans="1:11">
      <c r="A23" s="8">
        <v>17</v>
      </c>
      <c r="B23" s="9" t="s">
        <v>427</v>
      </c>
      <c r="C23" s="10" t="s">
        <v>428</v>
      </c>
      <c r="D23" s="10"/>
      <c r="E23" s="9" t="s">
        <v>49</v>
      </c>
      <c r="F23" s="9"/>
      <c r="G23" s="11">
        <v>99.9</v>
      </c>
      <c r="H23" s="11">
        <v>122.63</v>
      </c>
      <c r="I23" s="11">
        <f t="shared" si="1"/>
        <v>12250.737</v>
      </c>
      <c r="J23" s="11"/>
      <c r="K23" s="20" t="s">
        <v>270</v>
      </c>
    </row>
    <row r="24" s="1" customFormat="1" ht="44" customHeight="1" spans="1:11">
      <c r="A24" s="8">
        <v>18</v>
      </c>
      <c r="B24" s="9" t="s">
        <v>429</v>
      </c>
      <c r="C24" s="10" t="s">
        <v>430</v>
      </c>
      <c r="D24" s="10"/>
      <c r="E24" s="9" t="s">
        <v>49</v>
      </c>
      <c r="F24" s="9"/>
      <c r="G24" s="11">
        <v>99.9</v>
      </c>
      <c r="H24" s="11">
        <v>13.63</v>
      </c>
      <c r="I24" s="11">
        <f t="shared" si="1"/>
        <v>1361.637</v>
      </c>
      <c r="J24" s="11"/>
      <c r="K24" s="20" t="s">
        <v>270</v>
      </c>
    </row>
    <row r="25" s="1" customFormat="1" ht="45" customHeight="1" spans="1:11">
      <c r="A25" s="8">
        <v>19</v>
      </c>
      <c r="B25" s="9" t="s">
        <v>431</v>
      </c>
      <c r="C25" s="10" t="s">
        <v>432</v>
      </c>
      <c r="D25" s="10"/>
      <c r="E25" s="9" t="s">
        <v>49</v>
      </c>
      <c r="F25" s="9"/>
      <c r="G25" s="11">
        <v>76</v>
      </c>
      <c r="H25" s="11">
        <v>119.9</v>
      </c>
      <c r="I25" s="11">
        <f t="shared" si="1"/>
        <v>9112.4</v>
      </c>
      <c r="J25" s="11"/>
      <c r="K25" s="20" t="s">
        <v>270</v>
      </c>
    </row>
    <row r="26" s="1" customFormat="1" ht="37" customHeight="1" spans="1:11">
      <c r="A26" s="8">
        <v>20</v>
      </c>
      <c r="B26" s="9" t="s">
        <v>433</v>
      </c>
      <c r="C26" s="10" t="s">
        <v>434</v>
      </c>
      <c r="D26" s="10"/>
      <c r="E26" s="9" t="s">
        <v>240</v>
      </c>
      <c r="F26" s="9"/>
      <c r="G26" s="11">
        <v>1</v>
      </c>
      <c r="H26" s="11">
        <v>2589.94</v>
      </c>
      <c r="I26" s="11">
        <f t="shared" si="1"/>
        <v>2589.94</v>
      </c>
      <c r="J26" s="11"/>
      <c r="K26" s="20" t="s">
        <v>270</v>
      </c>
    </row>
    <row r="27" s="1" customFormat="1" ht="17.65" customHeight="1" spans="1:11">
      <c r="A27" s="8"/>
      <c r="B27" s="9"/>
      <c r="C27" s="10" t="s">
        <v>435</v>
      </c>
      <c r="D27" s="10"/>
      <c r="E27" s="9"/>
      <c r="F27" s="9"/>
      <c r="G27" s="11" t="s">
        <v>270</v>
      </c>
      <c r="H27" s="11"/>
      <c r="I27" s="11"/>
      <c r="J27" s="11"/>
      <c r="K27" s="20" t="s">
        <v>270</v>
      </c>
    </row>
    <row r="28" s="1" customFormat="1" ht="48.55" customHeight="1" spans="1:11">
      <c r="A28" s="8">
        <v>21</v>
      </c>
      <c r="B28" s="9" t="s">
        <v>436</v>
      </c>
      <c r="C28" s="10" t="s">
        <v>397</v>
      </c>
      <c r="D28" s="10"/>
      <c r="E28" s="9" t="s">
        <v>31</v>
      </c>
      <c r="F28" s="9"/>
      <c r="G28" s="11">
        <v>36</v>
      </c>
      <c r="H28" s="11">
        <v>5.46</v>
      </c>
      <c r="I28" s="11">
        <f t="shared" ref="I28:I36" si="2">H28*G28</f>
        <v>196.56</v>
      </c>
      <c r="J28" s="11"/>
      <c r="K28" s="20" t="s">
        <v>270</v>
      </c>
    </row>
    <row r="29" s="1" customFormat="1" ht="37.5" customHeight="1" spans="1:11">
      <c r="A29" s="8">
        <v>22</v>
      </c>
      <c r="B29" s="9" t="s">
        <v>437</v>
      </c>
      <c r="C29" s="10" t="s">
        <v>399</v>
      </c>
      <c r="D29" s="10"/>
      <c r="E29" s="9" t="s">
        <v>49</v>
      </c>
      <c r="F29" s="9"/>
      <c r="G29" s="11">
        <v>20</v>
      </c>
      <c r="H29" s="11">
        <v>5.46</v>
      </c>
      <c r="I29" s="11">
        <f t="shared" si="2"/>
        <v>109.2</v>
      </c>
      <c r="J29" s="11"/>
      <c r="K29" s="20" t="s">
        <v>270</v>
      </c>
    </row>
    <row r="30" s="1" customFormat="1" ht="37.5" customHeight="1" spans="1:11">
      <c r="A30" s="8">
        <v>23</v>
      </c>
      <c r="B30" s="9" t="s">
        <v>438</v>
      </c>
      <c r="C30" s="10" t="s">
        <v>439</v>
      </c>
      <c r="D30" s="10"/>
      <c r="E30" s="9" t="s">
        <v>31</v>
      </c>
      <c r="F30" s="9"/>
      <c r="G30" s="11">
        <v>40</v>
      </c>
      <c r="H30" s="11">
        <v>2.73</v>
      </c>
      <c r="I30" s="11">
        <f t="shared" si="2"/>
        <v>109.2</v>
      </c>
      <c r="J30" s="11"/>
      <c r="K30" s="20" t="s">
        <v>270</v>
      </c>
    </row>
    <row r="31" s="1" customFormat="1" ht="61.05" customHeight="1" spans="1:11">
      <c r="A31" s="8">
        <v>24</v>
      </c>
      <c r="B31" s="9" t="s">
        <v>440</v>
      </c>
      <c r="C31" s="10" t="s">
        <v>441</v>
      </c>
      <c r="D31" s="10"/>
      <c r="E31" s="9" t="s">
        <v>49</v>
      </c>
      <c r="F31" s="9"/>
      <c r="G31" s="11">
        <v>3.75</v>
      </c>
      <c r="H31" s="11">
        <v>40.88</v>
      </c>
      <c r="I31" s="11">
        <f t="shared" si="2"/>
        <v>153.3</v>
      </c>
      <c r="J31" s="11"/>
      <c r="K31" s="20" t="s">
        <v>270</v>
      </c>
    </row>
    <row r="32" s="1" customFormat="1" ht="48.55" customHeight="1" spans="1:11">
      <c r="A32" s="8">
        <v>25</v>
      </c>
      <c r="B32" s="9" t="s">
        <v>442</v>
      </c>
      <c r="C32" s="10" t="s">
        <v>443</v>
      </c>
      <c r="D32" s="10"/>
      <c r="E32" s="9" t="s">
        <v>240</v>
      </c>
      <c r="F32" s="9"/>
      <c r="G32" s="11">
        <v>2</v>
      </c>
      <c r="H32" s="11">
        <v>2861.25</v>
      </c>
      <c r="I32" s="11">
        <f t="shared" si="2"/>
        <v>5722.5</v>
      </c>
      <c r="J32" s="11"/>
      <c r="K32" s="20" t="s">
        <v>270</v>
      </c>
    </row>
    <row r="33" s="1" customFormat="1" ht="48" customHeight="1" spans="1:11">
      <c r="A33" s="8">
        <v>26</v>
      </c>
      <c r="B33" s="9" t="s">
        <v>444</v>
      </c>
      <c r="C33" s="10" t="s">
        <v>445</v>
      </c>
      <c r="D33" s="10"/>
      <c r="E33" s="9" t="s">
        <v>240</v>
      </c>
      <c r="F33" s="9"/>
      <c r="G33" s="11">
        <v>1</v>
      </c>
      <c r="H33" s="11">
        <v>476.88</v>
      </c>
      <c r="I33" s="11">
        <f t="shared" si="2"/>
        <v>476.88</v>
      </c>
      <c r="J33" s="11"/>
      <c r="K33" s="20" t="s">
        <v>270</v>
      </c>
    </row>
    <row r="34" s="1" customFormat="1" ht="50" customHeight="1" spans="1:11">
      <c r="A34" s="8">
        <v>27</v>
      </c>
      <c r="B34" s="9" t="s">
        <v>446</v>
      </c>
      <c r="C34" s="10" t="s">
        <v>428</v>
      </c>
      <c r="D34" s="10"/>
      <c r="E34" s="9" t="s">
        <v>49</v>
      </c>
      <c r="F34" s="9"/>
      <c r="G34" s="11">
        <v>148.5</v>
      </c>
      <c r="H34" s="11">
        <v>54.5</v>
      </c>
      <c r="I34" s="11">
        <f t="shared" si="2"/>
        <v>8093.25</v>
      </c>
      <c r="J34" s="11"/>
      <c r="K34" s="20" t="s">
        <v>270</v>
      </c>
    </row>
    <row r="35" s="1" customFormat="1" ht="45" customHeight="1" spans="1:11">
      <c r="A35" s="8">
        <v>28</v>
      </c>
      <c r="B35" s="9" t="s">
        <v>447</v>
      </c>
      <c r="C35" s="10" t="s">
        <v>430</v>
      </c>
      <c r="D35" s="10"/>
      <c r="E35" s="9" t="s">
        <v>49</v>
      </c>
      <c r="F35" s="9"/>
      <c r="G35" s="11">
        <v>59.4</v>
      </c>
      <c r="H35" s="11">
        <v>13.63</v>
      </c>
      <c r="I35" s="11">
        <f t="shared" si="2"/>
        <v>809.622</v>
      </c>
      <c r="J35" s="11"/>
      <c r="K35" s="20" t="s">
        <v>270</v>
      </c>
    </row>
    <row r="36" s="1" customFormat="1" ht="41" customHeight="1" spans="1:11">
      <c r="A36" s="8">
        <v>29</v>
      </c>
      <c r="B36" s="9" t="s">
        <v>448</v>
      </c>
      <c r="C36" s="10" t="s">
        <v>428</v>
      </c>
      <c r="D36" s="10"/>
      <c r="E36" s="9" t="s">
        <v>49</v>
      </c>
      <c r="F36" s="9"/>
      <c r="G36" s="11">
        <v>280.8</v>
      </c>
      <c r="H36" s="11">
        <v>54.5</v>
      </c>
      <c r="I36" s="11">
        <f t="shared" si="2"/>
        <v>15303.6</v>
      </c>
      <c r="J36" s="11"/>
      <c r="K36" s="20" t="s">
        <v>270</v>
      </c>
    </row>
    <row r="37" s="1" customFormat="1" ht="17.65" customHeight="1" spans="1:11">
      <c r="A37" s="8"/>
      <c r="B37" s="9"/>
      <c r="C37" s="10" t="s">
        <v>449</v>
      </c>
      <c r="D37" s="10"/>
      <c r="E37" s="9"/>
      <c r="F37" s="9"/>
      <c r="G37" s="11" t="s">
        <v>270</v>
      </c>
      <c r="H37" s="11"/>
      <c r="I37" s="11"/>
      <c r="J37" s="11"/>
      <c r="K37" s="20" t="s">
        <v>270</v>
      </c>
    </row>
    <row r="38" s="1" customFormat="1" ht="54" customHeight="1" spans="1:11">
      <c r="A38" s="8">
        <v>30</v>
      </c>
      <c r="B38" s="9" t="s">
        <v>450</v>
      </c>
      <c r="C38" s="10" t="s">
        <v>451</v>
      </c>
      <c r="D38" s="10"/>
      <c r="E38" s="9" t="s">
        <v>79</v>
      </c>
      <c r="F38" s="9"/>
      <c r="G38" s="11">
        <v>2560</v>
      </c>
      <c r="H38" s="11">
        <v>13.63</v>
      </c>
      <c r="I38" s="11">
        <f t="shared" ref="I38:I50" si="3">H38*G38</f>
        <v>34892.8</v>
      </c>
      <c r="J38" s="11"/>
      <c r="K38" s="20" t="s">
        <v>270</v>
      </c>
    </row>
    <row r="39" s="1" customFormat="1" ht="45" customHeight="1" spans="1:11">
      <c r="A39" s="8">
        <v>31</v>
      </c>
      <c r="B39" s="9" t="s">
        <v>182</v>
      </c>
      <c r="C39" s="10" t="s">
        <v>452</v>
      </c>
      <c r="D39" s="10"/>
      <c r="E39" s="9" t="s">
        <v>31</v>
      </c>
      <c r="F39" s="9"/>
      <c r="G39" s="11">
        <v>200</v>
      </c>
      <c r="H39" s="11">
        <v>27.25</v>
      </c>
      <c r="I39" s="11">
        <f t="shared" si="3"/>
        <v>5450</v>
      </c>
      <c r="J39" s="11"/>
      <c r="K39" s="20" t="s">
        <v>270</v>
      </c>
    </row>
    <row r="40" s="1" customFormat="1" ht="57" customHeight="1" spans="1:11">
      <c r="A40" s="8">
        <v>32</v>
      </c>
      <c r="B40" s="9" t="s">
        <v>112</v>
      </c>
      <c r="C40" s="10" t="s">
        <v>453</v>
      </c>
      <c r="D40" s="10"/>
      <c r="E40" s="9" t="s">
        <v>79</v>
      </c>
      <c r="F40" s="9"/>
      <c r="G40" s="11">
        <v>19.23</v>
      </c>
      <c r="H40" s="11">
        <v>915.6</v>
      </c>
      <c r="I40" s="11">
        <f t="shared" si="3"/>
        <v>17606.988</v>
      </c>
      <c r="J40" s="11"/>
      <c r="K40" s="20" t="s">
        <v>270</v>
      </c>
    </row>
    <row r="41" s="1" customFormat="1" ht="57" customHeight="1" spans="1:11">
      <c r="A41" s="8">
        <v>33</v>
      </c>
      <c r="B41" s="9" t="s">
        <v>454</v>
      </c>
      <c r="C41" s="10" t="s">
        <v>455</v>
      </c>
      <c r="D41" s="10"/>
      <c r="E41" s="9" t="s">
        <v>456</v>
      </c>
      <c r="F41" s="9"/>
      <c r="G41" s="11">
        <v>7</v>
      </c>
      <c r="H41" s="11">
        <v>1584.61</v>
      </c>
      <c r="I41" s="11">
        <f t="shared" si="3"/>
        <v>11092.27</v>
      </c>
      <c r="J41" s="11"/>
      <c r="K41" s="20" t="s">
        <v>270</v>
      </c>
    </row>
    <row r="42" s="1" customFormat="1" ht="57" customHeight="1" spans="1:11">
      <c r="A42" s="8">
        <v>34</v>
      </c>
      <c r="B42" s="9" t="s">
        <v>457</v>
      </c>
      <c r="C42" s="10" t="s">
        <v>458</v>
      </c>
      <c r="D42" s="10"/>
      <c r="E42" s="9" t="s">
        <v>456</v>
      </c>
      <c r="F42" s="9"/>
      <c r="G42" s="11">
        <v>4</v>
      </c>
      <c r="H42" s="11">
        <v>1060.82</v>
      </c>
      <c r="I42" s="11">
        <f t="shared" si="3"/>
        <v>4243.28</v>
      </c>
      <c r="J42" s="11"/>
      <c r="K42" s="20" t="s">
        <v>270</v>
      </c>
    </row>
    <row r="43" s="1" customFormat="1" ht="57" customHeight="1" spans="1:11">
      <c r="A43" s="8">
        <v>35</v>
      </c>
      <c r="B43" s="9" t="s">
        <v>459</v>
      </c>
      <c r="C43" s="10" t="s">
        <v>460</v>
      </c>
      <c r="D43" s="10"/>
      <c r="E43" s="9" t="s">
        <v>456</v>
      </c>
      <c r="F43" s="9"/>
      <c r="G43" s="11">
        <v>11</v>
      </c>
      <c r="H43" s="11">
        <v>591.58</v>
      </c>
      <c r="I43" s="11">
        <f t="shared" si="3"/>
        <v>6507.38</v>
      </c>
      <c r="J43" s="11"/>
      <c r="K43" s="20" t="s">
        <v>270</v>
      </c>
    </row>
    <row r="44" s="1" customFormat="1" ht="57" customHeight="1" spans="1:11">
      <c r="A44" s="8">
        <v>36</v>
      </c>
      <c r="B44" s="9" t="s">
        <v>461</v>
      </c>
      <c r="C44" s="10" t="s">
        <v>462</v>
      </c>
      <c r="D44" s="10"/>
      <c r="E44" s="9" t="s">
        <v>456</v>
      </c>
      <c r="F44" s="9"/>
      <c r="G44" s="11">
        <v>7</v>
      </c>
      <c r="H44" s="11">
        <v>591.58</v>
      </c>
      <c r="I44" s="11">
        <f t="shared" si="3"/>
        <v>4141.06</v>
      </c>
      <c r="J44" s="11"/>
      <c r="K44" s="20" t="s">
        <v>270</v>
      </c>
    </row>
    <row r="45" s="1" customFormat="1" ht="57" customHeight="1" spans="1:11">
      <c r="A45" s="8">
        <v>37</v>
      </c>
      <c r="B45" s="9" t="s">
        <v>463</v>
      </c>
      <c r="C45" s="10" t="s">
        <v>464</v>
      </c>
      <c r="D45" s="10"/>
      <c r="E45" s="9" t="s">
        <v>456</v>
      </c>
      <c r="F45" s="9"/>
      <c r="G45" s="11">
        <v>17</v>
      </c>
      <c r="H45" s="11">
        <v>487.3</v>
      </c>
      <c r="I45" s="11">
        <f t="shared" si="3"/>
        <v>8284.1</v>
      </c>
      <c r="J45" s="11"/>
      <c r="K45" s="20" t="s">
        <v>270</v>
      </c>
    </row>
    <row r="46" s="1" customFormat="1" ht="57" customHeight="1" spans="1:11">
      <c r="A46" s="8">
        <v>38</v>
      </c>
      <c r="B46" s="9" t="s">
        <v>465</v>
      </c>
      <c r="C46" s="10" t="s">
        <v>466</v>
      </c>
      <c r="D46" s="10"/>
      <c r="E46" s="9" t="s">
        <v>456</v>
      </c>
      <c r="F46" s="9"/>
      <c r="G46" s="11">
        <v>3</v>
      </c>
      <c r="H46" s="11">
        <v>487.3</v>
      </c>
      <c r="I46" s="11">
        <f t="shared" si="3"/>
        <v>1461.9</v>
      </c>
      <c r="J46" s="11"/>
      <c r="K46" s="20" t="s">
        <v>270</v>
      </c>
    </row>
    <row r="47" s="1" customFormat="1" ht="57" customHeight="1" spans="1:11">
      <c r="A47" s="8">
        <v>39</v>
      </c>
      <c r="B47" s="9" t="s">
        <v>467</v>
      </c>
      <c r="C47" s="10" t="s">
        <v>468</v>
      </c>
      <c r="D47" s="10"/>
      <c r="E47" s="9" t="s">
        <v>456</v>
      </c>
      <c r="F47" s="9"/>
      <c r="G47" s="11">
        <v>8</v>
      </c>
      <c r="H47" s="11">
        <v>356.95</v>
      </c>
      <c r="I47" s="11">
        <f t="shared" si="3"/>
        <v>2855.6</v>
      </c>
      <c r="J47" s="11"/>
      <c r="K47" s="20" t="s">
        <v>270</v>
      </c>
    </row>
    <row r="48" s="1" customFormat="1" ht="57" customHeight="1" spans="1:11">
      <c r="A48" s="8">
        <v>40</v>
      </c>
      <c r="B48" s="9" t="s">
        <v>469</v>
      </c>
      <c r="C48" s="10" t="s">
        <v>470</v>
      </c>
      <c r="D48" s="10"/>
      <c r="E48" s="9" t="s">
        <v>456</v>
      </c>
      <c r="F48" s="9"/>
      <c r="G48" s="11">
        <v>2</v>
      </c>
      <c r="H48" s="11">
        <v>487.3</v>
      </c>
      <c r="I48" s="11">
        <f t="shared" si="3"/>
        <v>974.6</v>
      </c>
      <c r="J48" s="11"/>
      <c r="K48" s="20" t="s">
        <v>270</v>
      </c>
    </row>
    <row r="49" s="1" customFormat="1" ht="57" customHeight="1" spans="1:11">
      <c r="A49" s="8">
        <v>41</v>
      </c>
      <c r="B49" s="9" t="s">
        <v>471</v>
      </c>
      <c r="C49" s="10" t="s">
        <v>472</v>
      </c>
      <c r="D49" s="10"/>
      <c r="E49" s="9" t="s">
        <v>456</v>
      </c>
      <c r="F49" s="9"/>
      <c r="G49" s="11">
        <v>5</v>
      </c>
      <c r="H49" s="11">
        <v>383.02</v>
      </c>
      <c r="I49" s="11">
        <f t="shared" si="3"/>
        <v>1915.1</v>
      </c>
      <c r="J49" s="11"/>
      <c r="K49" s="20" t="s">
        <v>270</v>
      </c>
    </row>
    <row r="50" s="1" customFormat="1" ht="57" customHeight="1" spans="1:11">
      <c r="A50" s="8">
        <v>42</v>
      </c>
      <c r="B50" s="9" t="s">
        <v>473</v>
      </c>
      <c r="C50" s="10" t="s">
        <v>474</v>
      </c>
      <c r="D50" s="10"/>
      <c r="E50" s="9" t="s">
        <v>456</v>
      </c>
      <c r="F50" s="9"/>
      <c r="G50" s="11">
        <v>2</v>
      </c>
      <c r="H50" s="11">
        <v>800.13</v>
      </c>
      <c r="I50" s="11">
        <f t="shared" si="3"/>
        <v>1600.26</v>
      </c>
      <c r="J50" s="11"/>
      <c r="K50" s="20" t="s">
        <v>270</v>
      </c>
    </row>
    <row r="51" s="1" customFormat="1" ht="17.65" customHeight="1" spans="1:11">
      <c r="A51" s="8"/>
      <c r="B51" s="9"/>
      <c r="C51" s="10" t="s">
        <v>475</v>
      </c>
      <c r="D51" s="10"/>
      <c r="E51" s="9"/>
      <c r="F51" s="9"/>
      <c r="G51" s="11" t="s">
        <v>270</v>
      </c>
      <c r="H51" s="11"/>
      <c r="I51" s="11"/>
      <c r="J51" s="11"/>
      <c r="K51" s="20" t="s">
        <v>270</v>
      </c>
    </row>
    <row r="52" s="1" customFormat="1" ht="26" customHeight="1" spans="1:11">
      <c r="A52" s="8">
        <v>43</v>
      </c>
      <c r="B52" s="9" t="s">
        <v>365</v>
      </c>
      <c r="C52" s="12" t="s">
        <v>476</v>
      </c>
      <c r="D52" s="12"/>
      <c r="E52" s="13" t="s">
        <v>79</v>
      </c>
      <c r="F52" s="13"/>
      <c r="G52" s="14">
        <v>39000</v>
      </c>
      <c r="H52" s="14">
        <v>13</v>
      </c>
      <c r="I52" s="21">
        <f>H52*G52</f>
        <v>507000</v>
      </c>
      <c r="J52" s="21"/>
      <c r="K52" s="22" t="s">
        <v>270</v>
      </c>
    </row>
    <row r="53" s="1" customFormat="1" ht="22.8" customHeight="1" spans="1:11">
      <c r="A53" s="15" t="s">
        <v>87</v>
      </c>
      <c r="B53" s="15"/>
      <c r="C53" s="15"/>
      <c r="D53" s="15"/>
      <c r="E53" s="15"/>
      <c r="F53" s="15"/>
      <c r="G53" s="15"/>
      <c r="H53" s="15"/>
      <c r="I53" s="23">
        <f>SUM(I6:I52)</f>
        <v>707124.3328</v>
      </c>
      <c r="J53" s="23"/>
      <c r="K53" s="24" t="s">
        <v>270</v>
      </c>
    </row>
    <row r="54" s="1" customFormat="1" ht="9.55" customHeight="1" spans="1:1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="1" customFormat="1" ht="23.5" customHeight="1" spans="4:11">
      <c r="D55" s="17" t="s">
        <v>310</v>
      </c>
      <c r="E55" s="17"/>
      <c r="F55" s="17"/>
      <c r="G55" s="17"/>
      <c r="H55" s="17"/>
      <c r="I55" s="17"/>
      <c r="J55" s="17"/>
      <c r="K55" s="17"/>
    </row>
  </sheetData>
  <mergeCells count="158">
    <mergeCell ref="A1:K1"/>
    <mergeCell ref="A2:E2"/>
    <mergeCell ref="F2:I2"/>
    <mergeCell ref="J2:K2"/>
    <mergeCell ref="H3:K3"/>
    <mergeCell ref="I4:J4"/>
    <mergeCell ref="C5:D5"/>
    <mergeCell ref="E5:F5"/>
    <mergeCell ref="I5:J5"/>
    <mergeCell ref="C6:D6"/>
    <mergeCell ref="E6:F6"/>
    <mergeCell ref="I6:J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34:D34"/>
    <mergeCell ref="E34:F34"/>
    <mergeCell ref="I34:J34"/>
    <mergeCell ref="C35:D35"/>
    <mergeCell ref="E35:F35"/>
    <mergeCell ref="I35:J35"/>
    <mergeCell ref="C36:D36"/>
    <mergeCell ref="E36:F36"/>
    <mergeCell ref="I36:J36"/>
    <mergeCell ref="C37:D37"/>
    <mergeCell ref="E37:F37"/>
    <mergeCell ref="I37:J37"/>
    <mergeCell ref="C38:D38"/>
    <mergeCell ref="E38:F38"/>
    <mergeCell ref="I38:J38"/>
    <mergeCell ref="C39:D39"/>
    <mergeCell ref="E39:F39"/>
    <mergeCell ref="I39:J39"/>
    <mergeCell ref="C40:D40"/>
    <mergeCell ref="E40:F40"/>
    <mergeCell ref="I40:J40"/>
    <mergeCell ref="C41:D41"/>
    <mergeCell ref="E41:F41"/>
    <mergeCell ref="I41:J41"/>
    <mergeCell ref="C42:D42"/>
    <mergeCell ref="E42:F42"/>
    <mergeCell ref="I42:J42"/>
    <mergeCell ref="C43:D43"/>
    <mergeCell ref="E43:F43"/>
    <mergeCell ref="I43:J43"/>
    <mergeCell ref="C44:D44"/>
    <mergeCell ref="E44:F44"/>
    <mergeCell ref="I44:J44"/>
    <mergeCell ref="C45:D45"/>
    <mergeCell ref="E45:F45"/>
    <mergeCell ref="I45:J45"/>
    <mergeCell ref="C46:D46"/>
    <mergeCell ref="E46:F46"/>
    <mergeCell ref="I46:J46"/>
    <mergeCell ref="C47:D47"/>
    <mergeCell ref="E47:F47"/>
    <mergeCell ref="I47:J47"/>
    <mergeCell ref="C48:D48"/>
    <mergeCell ref="E48:F48"/>
    <mergeCell ref="I48:J48"/>
    <mergeCell ref="C49:D49"/>
    <mergeCell ref="E49:F49"/>
    <mergeCell ref="I49:J49"/>
    <mergeCell ref="C50:D50"/>
    <mergeCell ref="E50:F50"/>
    <mergeCell ref="I50:J50"/>
    <mergeCell ref="C51:D51"/>
    <mergeCell ref="E51:F51"/>
    <mergeCell ref="I51:J51"/>
    <mergeCell ref="C52:D52"/>
    <mergeCell ref="E52:F52"/>
    <mergeCell ref="I52:J52"/>
    <mergeCell ref="A53:H53"/>
    <mergeCell ref="I53:J53"/>
    <mergeCell ref="D55:K55"/>
    <mergeCell ref="A3:A4"/>
    <mergeCell ref="B3:B4"/>
    <mergeCell ref="G3:G4"/>
    <mergeCell ref="C3:D4"/>
    <mergeCell ref="E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总价</vt:lpstr>
      <vt:lpstr>表-05 分部分项工程量清单与计价表【道路铺装】</vt:lpstr>
      <vt:lpstr>表-05 分部分项工程量清单与计价表【消防水池土建】</vt:lpstr>
      <vt:lpstr>表-13 措施项目清单与计价表(二)【消防水池土建】</vt:lpstr>
      <vt:lpstr>表-05 分部分项工程量清单与计价表【消防水池安装】</vt:lpstr>
      <vt:lpstr>排水工程</vt:lpstr>
      <vt:lpstr>给水工程</vt:lpstr>
      <vt:lpstr>电气工程</vt:lpstr>
      <vt:lpstr>零星工程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L!ZH</cp:lastModifiedBy>
  <dcterms:created xsi:type="dcterms:W3CDTF">2024-12-14T15:46:00Z</dcterms:created>
  <cp:lastPrinted>2024-12-16T00:31:00Z</cp:lastPrinted>
  <dcterms:modified xsi:type="dcterms:W3CDTF">2025-05-11T07:46:00Z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D1C4EA8B05E5436FBB4303CF1DC1A207_12</vt:lpwstr>
  </property>
  <property fmtid="{D5CDD505-2E9C-101B-9397-08002B2CF9AE}" pid="3" name="KSOProductBuildVer">
    <vt:lpwstr>2052-12.1.0.20784</vt:lpwstr>
  </property>
</Properties>
</file>